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151189\Desktop\"/>
    </mc:Choice>
  </mc:AlternateContent>
  <bookViews>
    <workbookView xWindow="0" yWindow="0" windowWidth="20490" windowHeight="9045"/>
  </bookViews>
  <sheets>
    <sheet name="Investitii 2005" sheetId="1" r:id="rId1"/>
  </sheets>
  <externalReferences>
    <externalReference r:id="rId2"/>
  </externalReferences>
  <definedNames>
    <definedName name="_xlnm._FilterDatabase" localSheetId="0" hidden="1">'Investitii 2005'!$A$5:$AK$501</definedName>
    <definedName name="range_data">#REF!</definedName>
    <definedName name="range_kernel_data">#REF!</definedName>
    <definedName name="wrn.DE._.LISTAT." localSheetId="0" hidden="1">{#N/A,#N/A,FALSE,"TRIM.2";#N/A,#N/A,FALSE,"IUN."}</definedName>
    <definedName name="wrn.DE._.LISTAT." hidden="1">{#N/A,#N/A,FALSE,"TRIM.2";#N/A,#N/A,FALSE,"IUN."}</definedName>
    <definedName name="wrn.ED_uri." localSheetId="0" hidden="1">{#N/A,#N/A,FALSE,"AUG.CTA";#N/A,#N/A,FALSE,"AUG.TULCEA";#N/A,#N/A,FALSE,"AUG.SLOBOZIA";#N/A,#N/A,FALSE,"AUG.CALARASI"}</definedName>
    <definedName name="wrn.ED_uri." hidden="1">{#N/A,#N/A,FALSE,"AUG.CTA";#N/A,#N/A,FALSE,"AUG.TULCEA";#N/A,#N/A,FALSE,"AUG.SLOBOZIA";#N/A,#N/A,FALSE,"AUG.CALARASI"}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9" i="1" l="1"/>
  <c r="R497" i="1"/>
  <c r="AH458" i="1"/>
  <c r="AD458" i="1"/>
  <c r="R458" i="1"/>
  <c r="AH457" i="1"/>
  <c r="AD457" i="1"/>
  <c r="R457" i="1"/>
  <c r="AH456" i="1"/>
  <c r="AD456" i="1"/>
  <c r="R456" i="1"/>
  <c r="AH455" i="1"/>
  <c r="AD455" i="1"/>
  <c r="R455" i="1"/>
  <c r="AH454" i="1"/>
  <c r="AD454" i="1"/>
  <c r="R454" i="1"/>
  <c r="AH453" i="1"/>
  <c r="AD453" i="1"/>
  <c r="R453" i="1"/>
  <c r="AH452" i="1"/>
  <c r="AD452" i="1"/>
  <c r="R452" i="1"/>
  <c r="AH451" i="1"/>
  <c r="AD451" i="1"/>
  <c r="R451" i="1"/>
  <c r="AH450" i="1"/>
  <c r="AD450" i="1"/>
  <c r="R450" i="1"/>
  <c r="AH449" i="1"/>
  <c r="AD449" i="1"/>
  <c r="R449" i="1"/>
  <c r="AH448" i="1"/>
  <c r="AD448" i="1"/>
  <c r="R448" i="1"/>
  <c r="AH447" i="1"/>
  <c r="AD447" i="1"/>
  <c r="R447" i="1"/>
  <c r="AH446" i="1"/>
  <c r="AD446" i="1"/>
  <c r="R446" i="1"/>
  <c r="AH445" i="1"/>
  <c r="AD445" i="1"/>
  <c r="R445" i="1"/>
  <c r="AH444" i="1"/>
  <c r="AD444" i="1"/>
  <c r="R444" i="1"/>
  <c r="AH443" i="1"/>
  <c r="AD443" i="1"/>
  <c r="R443" i="1"/>
  <c r="AH442" i="1"/>
  <c r="AD442" i="1"/>
  <c r="R442" i="1"/>
  <c r="AH441" i="1"/>
  <c r="AD441" i="1"/>
  <c r="R441" i="1"/>
  <c r="AH440" i="1"/>
  <c r="AD440" i="1"/>
  <c r="R440" i="1"/>
  <c r="AH439" i="1"/>
  <c r="AD439" i="1"/>
  <c r="R439" i="1"/>
  <c r="AH438" i="1"/>
  <c r="AD438" i="1"/>
  <c r="R438" i="1"/>
  <c r="AH437" i="1"/>
  <c r="AD437" i="1"/>
  <c r="R437" i="1"/>
  <c r="AH436" i="1"/>
  <c r="AD436" i="1"/>
  <c r="R436" i="1"/>
  <c r="AH435" i="1"/>
  <c r="AD435" i="1"/>
  <c r="R435" i="1"/>
  <c r="AH434" i="1"/>
  <c r="AD434" i="1"/>
  <c r="R434" i="1"/>
  <c r="AH433" i="1"/>
  <c r="AD433" i="1"/>
  <c r="R433" i="1"/>
  <c r="AH432" i="1"/>
  <c r="AD432" i="1"/>
  <c r="R432" i="1"/>
  <c r="AH431" i="1"/>
  <c r="AD431" i="1"/>
  <c r="R431" i="1"/>
  <c r="AH430" i="1"/>
  <c r="AD430" i="1"/>
  <c r="R430" i="1"/>
  <c r="AH429" i="1"/>
  <c r="AD429" i="1"/>
  <c r="R429" i="1"/>
  <c r="AH428" i="1"/>
  <c r="AD428" i="1"/>
  <c r="R428" i="1"/>
  <c r="AH427" i="1"/>
  <c r="AD427" i="1"/>
  <c r="R427" i="1"/>
  <c r="AH426" i="1"/>
  <c r="AD426" i="1"/>
  <c r="R426" i="1"/>
  <c r="AH425" i="1"/>
  <c r="AD425" i="1"/>
  <c r="R425" i="1"/>
  <c r="AH424" i="1"/>
  <c r="AD424" i="1"/>
  <c r="R424" i="1"/>
  <c r="AH423" i="1"/>
  <c r="AD423" i="1"/>
  <c r="R423" i="1"/>
  <c r="AH422" i="1"/>
  <c r="AD422" i="1"/>
  <c r="R422" i="1"/>
  <c r="AH421" i="1"/>
  <c r="AD421" i="1"/>
  <c r="R421" i="1"/>
  <c r="AH420" i="1"/>
  <c r="AD420" i="1"/>
  <c r="R420" i="1"/>
  <c r="AH419" i="1"/>
  <c r="AD419" i="1"/>
  <c r="R419" i="1"/>
  <c r="AH418" i="1"/>
  <c r="AD418" i="1"/>
  <c r="R418" i="1"/>
  <c r="AH417" i="1"/>
  <c r="AD417" i="1"/>
  <c r="R417" i="1"/>
  <c r="AH416" i="1"/>
  <c r="AD416" i="1"/>
  <c r="R416" i="1"/>
  <c r="AH415" i="1"/>
  <c r="AD415" i="1"/>
  <c r="R415" i="1"/>
  <c r="AH414" i="1"/>
  <c r="AD414" i="1"/>
  <c r="R414" i="1"/>
  <c r="AH413" i="1"/>
  <c r="AD413" i="1"/>
  <c r="R413" i="1"/>
  <c r="AH412" i="1"/>
  <c r="AD412" i="1"/>
  <c r="R412" i="1"/>
  <c r="AH411" i="1"/>
  <c r="AD411" i="1"/>
  <c r="R411" i="1"/>
  <c r="AH410" i="1"/>
  <c r="AD410" i="1"/>
  <c r="R410" i="1"/>
  <c r="AH409" i="1"/>
  <c r="AD409" i="1"/>
  <c r="R409" i="1"/>
  <c r="AH408" i="1"/>
  <c r="AD408" i="1"/>
  <c r="R408" i="1"/>
  <c r="AH407" i="1"/>
  <c r="AD407" i="1"/>
  <c r="R407" i="1"/>
  <c r="AH406" i="1"/>
  <c r="AD406" i="1"/>
  <c r="R406" i="1"/>
  <c r="AH405" i="1"/>
  <c r="AD405" i="1"/>
  <c r="R405" i="1"/>
  <c r="AH404" i="1"/>
  <c r="AD404" i="1"/>
  <c r="R404" i="1"/>
  <c r="AH403" i="1"/>
  <c r="AD403" i="1"/>
  <c r="R403" i="1"/>
  <c r="AH402" i="1"/>
  <c r="AD402" i="1"/>
  <c r="R402" i="1"/>
  <c r="AH401" i="1"/>
  <c r="AD401" i="1"/>
  <c r="R401" i="1"/>
  <c r="AH400" i="1"/>
  <c r="AD400" i="1"/>
  <c r="R400" i="1"/>
  <c r="AH399" i="1"/>
  <c r="AD399" i="1"/>
  <c r="R399" i="1"/>
  <c r="AH398" i="1"/>
  <c r="AD398" i="1"/>
  <c r="R398" i="1"/>
  <c r="AH397" i="1"/>
  <c r="AD397" i="1"/>
  <c r="R397" i="1"/>
  <c r="AH396" i="1"/>
  <c r="AD396" i="1"/>
  <c r="R396" i="1"/>
  <c r="AH395" i="1"/>
  <c r="AD395" i="1"/>
  <c r="R395" i="1"/>
  <c r="AH394" i="1"/>
  <c r="AD394" i="1"/>
  <c r="R394" i="1"/>
  <c r="AH393" i="1"/>
  <c r="AD393" i="1"/>
  <c r="R393" i="1"/>
  <c r="AH392" i="1"/>
  <c r="AD392" i="1"/>
  <c r="R392" i="1"/>
  <c r="AH391" i="1"/>
  <c r="AD391" i="1"/>
  <c r="R391" i="1"/>
  <c r="AH390" i="1"/>
  <c r="AD390" i="1"/>
  <c r="R390" i="1"/>
  <c r="AH389" i="1"/>
  <c r="AD389" i="1"/>
  <c r="R389" i="1"/>
  <c r="AH388" i="1"/>
  <c r="AD388" i="1"/>
  <c r="R388" i="1"/>
  <c r="AH387" i="1"/>
  <c r="AD387" i="1"/>
  <c r="R387" i="1"/>
  <c r="AH386" i="1"/>
  <c r="AD386" i="1"/>
  <c r="R386" i="1"/>
  <c r="AH385" i="1"/>
  <c r="AD385" i="1"/>
  <c r="R385" i="1"/>
  <c r="AH384" i="1"/>
  <c r="AD384" i="1"/>
  <c r="R384" i="1"/>
  <c r="AH383" i="1"/>
  <c r="AD383" i="1"/>
  <c r="R383" i="1"/>
  <c r="AH382" i="1"/>
  <c r="AD382" i="1"/>
  <c r="R382" i="1"/>
  <c r="AH381" i="1"/>
  <c r="AD381" i="1"/>
  <c r="R381" i="1"/>
  <c r="AH380" i="1"/>
  <c r="AD380" i="1"/>
  <c r="R380" i="1"/>
  <c r="AH379" i="1"/>
  <c r="AD379" i="1"/>
  <c r="R379" i="1"/>
  <c r="AH378" i="1"/>
  <c r="AD378" i="1"/>
  <c r="R378" i="1"/>
  <c r="AH377" i="1"/>
  <c r="AD377" i="1"/>
  <c r="R377" i="1"/>
  <c r="AH376" i="1"/>
  <c r="AD376" i="1"/>
  <c r="R376" i="1"/>
  <c r="AH375" i="1"/>
  <c r="AD375" i="1"/>
  <c r="R375" i="1"/>
  <c r="AH374" i="1"/>
  <c r="AD374" i="1"/>
  <c r="R374" i="1"/>
  <c r="AH373" i="1"/>
  <c r="AD373" i="1"/>
  <c r="R373" i="1"/>
  <c r="AH372" i="1"/>
  <c r="AD372" i="1"/>
  <c r="R372" i="1"/>
  <c r="AH371" i="1"/>
  <c r="AD371" i="1"/>
  <c r="R371" i="1"/>
  <c r="AH370" i="1"/>
  <c r="AD370" i="1"/>
  <c r="R370" i="1"/>
  <c r="AH369" i="1"/>
  <c r="AD369" i="1"/>
  <c r="R369" i="1"/>
  <c r="AH368" i="1"/>
  <c r="AD368" i="1"/>
  <c r="R368" i="1"/>
  <c r="R367" i="1"/>
  <c r="R366" i="1"/>
  <c r="R365" i="1"/>
  <c r="R364" i="1"/>
  <c r="R363" i="1"/>
  <c r="R362" i="1"/>
  <c r="R361" i="1"/>
  <c r="R360" i="1"/>
  <c r="AH359" i="1"/>
  <c r="AD359" i="1"/>
  <c r="R359" i="1"/>
  <c r="AH358" i="1"/>
  <c r="AD358" i="1"/>
  <c r="R358" i="1"/>
  <c r="AH357" i="1"/>
  <c r="AD357" i="1"/>
  <c r="R357" i="1"/>
  <c r="AH356" i="1"/>
  <c r="AD356" i="1"/>
  <c r="R356" i="1"/>
  <c r="AH355" i="1"/>
  <c r="AD355" i="1"/>
  <c r="R355" i="1"/>
  <c r="AH354" i="1"/>
  <c r="AD354" i="1"/>
  <c r="R354" i="1"/>
  <c r="AH353" i="1"/>
  <c r="AD353" i="1"/>
  <c r="R353" i="1"/>
  <c r="AH352" i="1"/>
  <c r="AD352" i="1"/>
  <c r="R352" i="1"/>
  <c r="AH351" i="1"/>
  <c r="AD351" i="1"/>
  <c r="R351" i="1"/>
  <c r="AH350" i="1"/>
  <c r="AD350" i="1"/>
  <c r="R350" i="1"/>
  <c r="AH349" i="1"/>
  <c r="AD349" i="1"/>
  <c r="R349" i="1"/>
  <c r="AH348" i="1"/>
  <c r="AD348" i="1"/>
  <c r="R348" i="1"/>
  <c r="AH347" i="1"/>
  <c r="AD347" i="1"/>
  <c r="R347" i="1"/>
  <c r="AH346" i="1"/>
  <c r="AD346" i="1"/>
  <c r="R346" i="1"/>
  <c r="AH345" i="1"/>
  <c r="AD345" i="1"/>
  <c r="R345" i="1"/>
  <c r="AH344" i="1"/>
  <c r="AD344" i="1"/>
  <c r="R344" i="1"/>
  <c r="AH343" i="1"/>
  <c r="AD343" i="1"/>
  <c r="R343" i="1"/>
  <c r="AH342" i="1"/>
  <c r="AD342" i="1"/>
  <c r="R342" i="1"/>
  <c r="AH341" i="1"/>
  <c r="AD341" i="1"/>
  <c r="R341" i="1"/>
  <c r="AH340" i="1"/>
  <c r="AD340" i="1"/>
  <c r="R340" i="1"/>
  <c r="AH339" i="1"/>
  <c r="AD339" i="1"/>
  <c r="R339" i="1"/>
  <c r="AH338" i="1"/>
  <c r="AD338" i="1"/>
  <c r="R338" i="1"/>
  <c r="AH337" i="1"/>
  <c r="AD337" i="1"/>
  <c r="R337" i="1"/>
  <c r="AH336" i="1"/>
  <c r="AD336" i="1"/>
  <c r="R336" i="1"/>
  <c r="AH335" i="1"/>
  <c r="AD335" i="1"/>
  <c r="R335" i="1"/>
  <c r="AH334" i="1"/>
  <c r="AD334" i="1"/>
  <c r="R334" i="1"/>
  <c r="AH333" i="1"/>
  <c r="AD333" i="1"/>
  <c r="R333" i="1"/>
  <c r="AH332" i="1"/>
  <c r="AD332" i="1"/>
  <c r="R332" i="1"/>
  <c r="AH331" i="1"/>
  <c r="AD331" i="1"/>
  <c r="R331" i="1"/>
  <c r="AH330" i="1"/>
  <c r="AD330" i="1"/>
  <c r="R330" i="1"/>
  <c r="AH329" i="1"/>
  <c r="AD329" i="1"/>
  <c r="R329" i="1"/>
  <c r="AH328" i="1"/>
  <c r="AD328" i="1"/>
  <c r="R328" i="1"/>
  <c r="AH327" i="1"/>
  <c r="AD327" i="1"/>
  <c r="R327" i="1"/>
  <c r="AH326" i="1"/>
  <c r="AD326" i="1"/>
  <c r="R326" i="1"/>
  <c r="AH325" i="1"/>
  <c r="AD325" i="1"/>
  <c r="R325" i="1"/>
  <c r="AH324" i="1"/>
  <c r="AD324" i="1"/>
  <c r="R324" i="1"/>
  <c r="AH323" i="1"/>
  <c r="AD323" i="1"/>
  <c r="R323" i="1"/>
  <c r="AH322" i="1"/>
  <c r="AD322" i="1"/>
  <c r="R322" i="1"/>
  <c r="AH321" i="1"/>
  <c r="AD321" i="1"/>
  <c r="R321" i="1"/>
  <c r="AH320" i="1"/>
  <c r="AD320" i="1"/>
  <c r="R320" i="1"/>
  <c r="AH319" i="1"/>
  <c r="AD319" i="1"/>
  <c r="R319" i="1"/>
  <c r="AH318" i="1"/>
  <c r="AD318" i="1"/>
  <c r="R318" i="1"/>
  <c r="AH317" i="1"/>
  <c r="AD317" i="1"/>
  <c r="R317" i="1"/>
  <c r="AH316" i="1"/>
  <c r="AD316" i="1"/>
  <c r="R316" i="1"/>
  <c r="AH315" i="1"/>
  <c r="AD315" i="1"/>
  <c r="R315" i="1"/>
  <c r="AH314" i="1"/>
  <c r="AD314" i="1"/>
  <c r="R314" i="1"/>
  <c r="AH313" i="1"/>
  <c r="AD313" i="1"/>
  <c r="R313" i="1"/>
  <c r="AH312" i="1"/>
  <c r="AD312" i="1"/>
  <c r="R312" i="1"/>
  <c r="AH311" i="1"/>
  <c r="AD311" i="1"/>
  <c r="R311" i="1"/>
  <c r="AH310" i="1"/>
  <c r="AD310" i="1"/>
  <c r="R310" i="1"/>
  <c r="AH309" i="1"/>
  <c r="AD309" i="1"/>
  <c r="R309" i="1"/>
  <c r="AH308" i="1"/>
  <c r="AD308" i="1"/>
  <c r="R308" i="1"/>
  <c r="AH307" i="1"/>
  <c r="AD307" i="1"/>
  <c r="R307" i="1"/>
  <c r="AH306" i="1"/>
  <c r="AD306" i="1"/>
  <c r="R306" i="1"/>
  <c r="AH305" i="1"/>
  <c r="AD305" i="1"/>
  <c r="R305" i="1"/>
  <c r="AH304" i="1"/>
  <c r="AD304" i="1"/>
  <c r="R304" i="1"/>
  <c r="AH303" i="1"/>
  <c r="AD303" i="1"/>
  <c r="R303" i="1"/>
  <c r="AH302" i="1"/>
  <c r="AD302" i="1"/>
  <c r="R302" i="1"/>
  <c r="AH301" i="1"/>
  <c r="AD301" i="1"/>
  <c r="R301" i="1"/>
  <c r="AH300" i="1"/>
  <c r="AD300" i="1"/>
  <c r="R300" i="1"/>
  <c r="AH299" i="1"/>
  <c r="AD299" i="1"/>
  <c r="R299" i="1"/>
  <c r="AH298" i="1"/>
  <c r="AD298" i="1"/>
  <c r="R298" i="1"/>
  <c r="AH297" i="1"/>
  <c r="AD297" i="1"/>
  <c r="R297" i="1"/>
  <c r="AH296" i="1"/>
  <c r="AD296" i="1"/>
  <c r="R296" i="1"/>
  <c r="AH295" i="1"/>
  <c r="AD295" i="1"/>
  <c r="R295" i="1"/>
  <c r="AH294" i="1"/>
  <c r="AD294" i="1"/>
  <c r="R294" i="1"/>
  <c r="AH293" i="1"/>
  <c r="AD293" i="1"/>
  <c r="R293" i="1"/>
  <c r="AH292" i="1"/>
  <c r="AD292" i="1"/>
  <c r="R292" i="1"/>
  <c r="AH291" i="1"/>
  <c r="AD291" i="1"/>
  <c r="R291" i="1"/>
  <c r="AH290" i="1"/>
  <c r="AD290" i="1"/>
  <c r="R290" i="1"/>
  <c r="AH289" i="1"/>
  <c r="AD289" i="1"/>
  <c r="R289" i="1"/>
  <c r="AH288" i="1"/>
  <c r="AD288" i="1"/>
  <c r="R288" i="1"/>
  <c r="AH287" i="1"/>
  <c r="AD287" i="1"/>
  <c r="R287" i="1"/>
  <c r="AH286" i="1"/>
  <c r="AD286" i="1"/>
  <c r="R286" i="1"/>
  <c r="AH285" i="1"/>
  <c r="AD285" i="1"/>
  <c r="R285" i="1"/>
  <c r="AH284" i="1"/>
  <c r="AD284" i="1"/>
  <c r="R284" i="1"/>
  <c r="AH283" i="1"/>
  <c r="AD283" i="1"/>
  <c r="R283" i="1"/>
  <c r="AH282" i="1"/>
  <c r="AD282" i="1"/>
  <c r="R282" i="1"/>
  <c r="AH281" i="1"/>
  <c r="AD281" i="1"/>
  <c r="R281" i="1"/>
  <c r="AH280" i="1"/>
  <c r="AD280" i="1"/>
  <c r="R280" i="1"/>
  <c r="AH279" i="1"/>
  <c r="AD279" i="1"/>
  <c r="R279" i="1"/>
  <c r="AH278" i="1"/>
  <c r="AD278" i="1"/>
  <c r="R278" i="1"/>
  <c r="AH277" i="1"/>
  <c r="AD277" i="1"/>
  <c r="R277" i="1"/>
  <c r="AH276" i="1"/>
  <c r="AD276" i="1"/>
  <c r="R276" i="1"/>
  <c r="AH275" i="1"/>
  <c r="AD275" i="1"/>
  <c r="R275" i="1"/>
  <c r="AH274" i="1"/>
  <c r="AD274" i="1"/>
  <c r="R274" i="1"/>
  <c r="AH273" i="1"/>
  <c r="AD273" i="1"/>
  <c r="R273" i="1"/>
  <c r="AH272" i="1"/>
  <c r="AD272" i="1"/>
  <c r="R272" i="1"/>
  <c r="AH271" i="1"/>
  <c r="AD271" i="1"/>
  <c r="R271" i="1"/>
  <c r="AH270" i="1"/>
  <c r="AD270" i="1"/>
  <c r="R270" i="1"/>
  <c r="AH269" i="1"/>
  <c r="AD269" i="1"/>
  <c r="R269" i="1"/>
  <c r="AH268" i="1"/>
  <c r="AD268" i="1"/>
  <c r="R268" i="1"/>
  <c r="AH267" i="1"/>
  <c r="AD267" i="1"/>
  <c r="R267" i="1"/>
  <c r="AH266" i="1"/>
  <c r="AD266" i="1"/>
  <c r="R266" i="1"/>
  <c r="AH265" i="1"/>
  <c r="AD265" i="1"/>
  <c r="R265" i="1"/>
  <c r="AH264" i="1"/>
  <c r="AD264" i="1"/>
  <c r="R264" i="1"/>
  <c r="AH263" i="1"/>
  <c r="AD263" i="1"/>
  <c r="R263" i="1"/>
  <c r="AH262" i="1"/>
  <c r="AD262" i="1"/>
  <c r="R262" i="1"/>
  <c r="AH261" i="1"/>
  <c r="AD261" i="1"/>
  <c r="R261" i="1"/>
  <c r="AH260" i="1"/>
  <c r="AD260" i="1"/>
  <c r="R260" i="1"/>
  <c r="AH259" i="1"/>
  <c r="AD259" i="1"/>
  <c r="R259" i="1"/>
  <c r="AH258" i="1"/>
  <c r="AD258" i="1"/>
  <c r="R258" i="1"/>
  <c r="AH257" i="1"/>
  <c r="AD257" i="1"/>
  <c r="R257" i="1"/>
  <c r="AH256" i="1"/>
  <c r="AD256" i="1"/>
  <c r="R256" i="1"/>
  <c r="AH255" i="1"/>
  <c r="AD255" i="1"/>
  <c r="R255" i="1"/>
  <c r="AH254" i="1"/>
  <c r="AD254" i="1"/>
  <c r="R254" i="1"/>
  <c r="AH253" i="1"/>
  <c r="AD253" i="1"/>
  <c r="R253" i="1"/>
  <c r="AH252" i="1"/>
  <c r="AD252" i="1"/>
  <c r="R252" i="1"/>
  <c r="AH251" i="1"/>
  <c r="AD251" i="1"/>
  <c r="R251" i="1"/>
  <c r="AH250" i="1"/>
  <c r="AD250" i="1"/>
  <c r="R250" i="1"/>
  <c r="AH249" i="1"/>
  <c r="AD249" i="1"/>
  <c r="R249" i="1"/>
  <c r="AH248" i="1"/>
  <c r="AD248" i="1"/>
  <c r="R248" i="1"/>
  <c r="AH247" i="1"/>
  <c r="AD247" i="1"/>
  <c r="R247" i="1"/>
  <c r="AH246" i="1"/>
  <c r="AD246" i="1"/>
  <c r="R246" i="1"/>
  <c r="AH245" i="1"/>
  <c r="AD245" i="1"/>
  <c r="R245" i="1"/>
  <c r="AH244" i="1"/>
  <c r="AD244" i="1"/>
  <c r="R244" i="1"/>
  <c r="AH243" i="1"/>
  <c r="AD243" i="1"/>
  <c r="R243" i="1"/>
  <c r="AH242" i="1"/>
  <c r="AD242" i="1"/>
  <c r="R242" i="1"/>
  <c r="AH241" i="1"/>
  <c r="AD241" i="1"/>
  <c r="R241" i="1"/>
  <c r="AH240" i="1"/>
  <c r="AH224" i="1"/>
  <c r="AD224" i="1"/>
  <c r="R224" i="1"/>
  <c r="AH223" i="1"/>
  <c r="AD223" i="1"/>
  <c r="R223" i="1"/>
  <c r="AH222" i="1"/>
  <c r="AD222" i="1"/>
  <c r="R222" i="1"/>
  <c r="AH221" i="1"/>
  <c r="AD221" i="1"/>
  <c r="R221" i="1"/>
  <c r="AH220" i="1"/>
  <c r="AD220" i="1"/>
  <c r="R220" i="1"/>
  <c r="AH219" i="1"/>
  <c r="AD219" i="1"/>
  <c r="R219" i="1"/>
  <c r="AH218" i="1"/>
  <c r="AD218" i="1"/>
  <c r="R218" i="1"/>
  <c r="AH217" i="1"/>
  <c r="AD217" i="1"/>
  <c r="R217" i="1"/>
  <c r="AH216" i="1"/>
  <c r="AD216" i="1"/>
  <c r="R216" i="1"/>
  <c r="AH215" i="1"/>
  <c r="AD215" i="1"/>
  <c r="R215" i="1"/>
  <c r="AH214" i="1"/>
  <c r="AD214" i="1"/>
  <c r="R214" i="1"/>
  <c r="AH213" i="1"/>
  <c r="AD213" i="1"/>
  <c r="R213" i="1"/>
  <c r="AH212" i="1"/>
  <c r="AD212" i="1"/>
  <c r="R212" i="1"/>
  <c r="AH211" i="1"/>
  <c r="AD211" i="1"/>
  <c r="R211" i="1"/>
  <c r="AH210" i="1"/>
  <c r="AD210" i="1"/>
  <c r="R210" i="1"/>
  <c r="AH209" i="1"/>
  <c r="AD209" i="1"/>
  <c r="R209" i="1"/>
  <c r="AH208" i="1"/>
  <c r="AD208" i="1"/>
  <c r="R208" i="1"/>
  <c r="AH207" i="1"/>
  <c r="AD207" i="1"/>
  <c r="R207" i="1"/>
  <c r="AH206" i="1"/>
  <c r="AD206" i="1"/>
  <c r="R206" i="1"/>
  <c r="AH205" i="1"/>
  <c r="AD205" i="1"/>
  <c r="R205" i="1"/>
  <c r="AH204" i="1"/>
  <c r="AD204" i="1"/>
  <c r="R204" i="1"/>
  <c r="AH203" i="1"/>
  <c r="AD203" i="1"/>
  <c r="R203" i="1"/>
  <c r="AH202" i="1"/>
  <c r="AD202" i="1"/>
  <c r="R202" i="1"/>
  <c r="AH201" i="1"/>
  <c r="AD201" i="1"/>
  <c r="R201" i="1"/>
  <c r="AH200" i="1"/>
  <c r="AD200" i="1"/>
  <c r="R200" i="1"/>
  <c r="AH199" i="1"/>
  <c r="AD199" i="1"/>
  <c r="R199" i="1"/>
  <c r="AH198" i="1"/>
  <c r="AD198" i="1"/>
  <c r="R198" i="1"/>
  <c r="AH197" i="1"/>
  <c r="AD197" i="1"/>
  <c r="R197" i="1"/>
  <c r="AH196" i="1"/>
  <c r="AD196" i="1"/>
  <c r="R196" i="1"/>
  <c r="AH195" i="1"/>
  <c r="AD195" i="1"/>
  <c r="R195" i="1"/>
  <c r="AH194" i="1"/>
  <c r="AD194" i="1"/>
  <c r="R194" i="1"/>
  <c r="AH193" i="1"/>
  <c r="AD193" i="1"/>
  <c r="R193" i="1"/>
  <c r="AH192" i="1"/>
  <c r="AD192" i="1"/>
  <c r="R192" i="1"/>
  <c r="AH191" i="1"/>
  <c r="AD191" i="1"/>
  <c r="R191" i="1"/>
  <c r="AH190" i="1"/>
  <c r="AD190" i="1"/>
  <c r="R190" i="1"/>
  <c r="AH189" i="1"/>
  <c r="AD189" i="1"/>
  <c r="R189" i="1"/>
  <c r="AH188" i="1"/>
  <c r="AD188" i="1"/>
  <c r="R188" i="1"/>
  <c r="AH187" i="1"/>
  <c r="AD187" i="1"/>
  <c r="R187" i="1"/>
  <c r="AH186" i="1"/>
  <c r="AD186" i="1"/>
  <c r="R186" i="1"/>
  <c r="AH185" i="1"/>
  <c r="AD185" i="1"/>
  <c r="R185" i="1"/>
  <c r="AH184" i="1"/>
  <c r="AD184" i="1"/>
  <c r="R184" i="1"/>
  <c r="AH183" i="1"/>
  <c r="AD183" i="1"/>
  <c r="R183" i="1"/>
  <c r="AH182" i="1"/>
  <c r="AD182" i="1"/>
  <c r="R182" i="1"/>
  <c r="AH181" i="1"/>
  <c r="AD181" i="1"/>
  <c r="R181" i="1"/>
  <c r="AH180" i="1"/>
  <c r="AD180" i="1"/>
  <c r="R180" i="1"/>
  <c r="AH179" i="1"/>
  <c r="AD179" i="1"/>
  <c r="R179" i="1"/>
  <c r="AH178" i="1"/>
  <c r="AD178" i="1"/>
  <c r="R178" i="1"/>
  <c r="AH177" i="1"/>
  <c r="AD177" i="1"/>
  <c r="R177" i="1"/>
  <c r="AH176" i="1"/>
  <c r="AD176" i="1"/>
  <c r="R176" i="1"/>
  <c r="AH175" i="1"/>
  <c r="AD175" i="1"/>
  <c r="R175" i="1"/>
  <c r="AH174" i="1"/>
  <c r="AD174" i="1"/>
  <c r="R174" i="1"/>
  <c r="AH173" i="1"/>
  <c r="AD173" i="1"/>
  <c r="R173" i="1"/>
  <c r="AH172" i="1"/>
  <c r="AD172" i="1"/>
  <c r="R172" i="1"/>
  <c r="AH171" i="1"/>
  <c r="AD171" i="1"/>
  <c r="R171" i="1"/>
  <c r="AH170" i="1"/>
  <c r="AD170" i="1"/>
  <c r="R170" i="1"/>
  <c r="AH169" i="1"/>
  <c r="AD169" i="1"/>
  <c r="R169" i="1"/>
  <c r="AH168" i="1"/>
  <c r="AD168" i="1"/>
  <c r="R168" i="1"/>
  <c r="AH167" i="1"/>
  <c r="AD167" i="1"/>
  <c r="R167" i="1"/>
  <c r="AH166" i="1"/>
  <c r="AD166" i="1"/>
  <c r="R166" i="1"/>
  <c r="AH165" i="1"/>
  <c r="AD165" i="1"/>
  <c r="R165" i="1"/>
  <c r="AH164" i="1"/>
  <c r="AD164" i="1"/>
  <c r="R164" i="1"/>
  <c r="AH163" i="1"/>
  <c r="AD163" i="1"/>
  <c r="R163" i="1"/>
  <c r="AH162" i="1"/>
  <c r="AD162" i="1"/>
  <c r="R162" i="1"/>
  <c r="AH161" i="1"/>
  <c r="AD161" i="1"/>
  <c r="R161" i="1"/>
  <c r="AH160" i="1"/>
  <c r="AD160" i="1"/>
  <c r="R160" i="1"/>
  <c r="AH159" i="1"/>
  <c r="AD159" i="1"/>
  <c r="R159" i="1"/>
  <c r="AH158" i="1"/>
  <c r="AD158" i="1"/>
  <c r="R158" i="1"/>
  <c r="AH157" i="1"/>
  <c r="AD157" i="1"/>
  <c r="R157" i="1"/>
  <c r="AH156" i="1"/>
  <c r="AD156" i="1"/>
  <c r="R156" i="1"/>
  <c r="AH155" i="1"/>
  <c r="AD155" i="1"/>
  <c r="R155" i="1"/>
  <c r="AH154" i="1"/>
  <c r="AD154" i="1"/>
  <c r="R154" i="1"/>
  <c r="AH153" i="1"/>
  <c r="AD153" i="1"/>
  <c r="R153" i="1"/>
  <c r="AH152" i="1"/>
  <c r="AD152" i="1"/>
  <c r="R152" i="1"/>
  <c r="AH151" i="1"/>
  <c r="AD151" i="1"/>
  <c r="R151" i="1"/>
  <c r="AH150" i="1"/>
  <c r="AD150" i="1"/>
  <c r="R150" i="1"/>
  <c r="AH149" i="1"/>
  <c r="AD149" i="1"/>
  <c r="R149" i="1"/>
  <c r="AH148" i="1"/>
  <c r="AD148" i="1"/>
  <c r="R148" i="1"/>
  <c r="AH147" i="1"/>
  <c r="AD147" i="1"/>
  <c r="R147" i="1"/>
  <c r="AH146" i="1"/>
  <c r="AD146" i="1"/>
  <c r="R146" i="1"/>
  <c r="AH145" i="1"/>
  <c r="AD145" i="1"/>
  <c r="R145" i="1"/>
  <c r="AH144" i="1"/>
  <c r="AD144" i="1"/>
  <c r="R144" i="1"/>
  <c r="AH143" i="1"/>
  <c r="AD143" i="1"/>
  <c r="R143" i="1"/>
  <c r="AH142" i="1"/>
  <c r="AD142" i="1"/>
  <c r="R142" i="1"/>
  <c r="AH141" i="1"/>
  <c r="AD141" i="1"/>
  <c r="R141" i="1"/>
  <c r="AH140" i="1"/>
  <c r="AD140" i="1"/>
  <c r="R140" i="1"/>
  <c r="AH139" i="1"/>
  <c r="AD139" i="1"/>
  <c r="R139" i="1"/>
  <c r="AH138" i="1"/>
  <c r="AD138" i="1"/>
  <c r="R138" i="1"/>
  <c r="AH137" i="1"/>
  <c r="AD137" i="1"/>
  <c r="R137" i="1"/>
  <c r="AH136" i="1"/>
  <c r="AD136" i="1"/>
  <c r="R136" i="1"/>
  <c r="AH135" i="1"/>
  <c r="AD135" i="1"/>
  <c r="R135" i="1"/>
  <c r="AH134" i="1"/>
  <c r="AD134" i="1"/>
  <c r="R134" i="1"/>
  <c r="AH133" i="1"/>
  <c r="AD133" i="1"/>
  <c r="R133" i="1"/>
  <c r="AH132" i="1"/>
  <c r="AD132" i="1"/>
  <c r="R132" i="1"/>
  <c r="AH131" i="1"/>
  <c r="AD131" i="1"/>
  <c r="R131" i="1"/>
  <c r="AH130" i="1"/>
  <c r="AD130" i="1"/>
  <c r="R130" i="1"/>
  <c r="AH129" i="1"/>
  <c r="AD129" i="1"/>
  <c r="R129" i="1"/>
  <c r="AH128" i="1"/>
  <c r="AD128" i="1"/>
  <c r="R128" i="1"/>
  <c r="AH127" i="1"/>
  <c r="AD127" i="1"/>
  <c r="R127" i="1"/>
  <c r="AH126" i="1"/>
  <c r="AD126" i="1"/>
  <c r="R126" i="1"/>
  <c r="AH125" i="1"/>
  <c r="AD125" i="1"/>
  <c r="R125" i="1"/>
  <c r="AH124" i="1"/>
  <c r="AD124" i="1"/>
  <c r="R124" i="1"/>
  <c r="AH123" i="1"/>
  <c r="AD123" i="1"/>
  <c r="R123" i="1"/>
  <c r="AH122" i="1"/>
  <c r="AD122" i="1"/>
  <c r="R122" i="1"/>
  <c r="AH121" i="1"/>
  <c r="AD121" i="1"/>
  <c r="R121" i="1"/>
  <c r="AH120" i="1"/>
  <c r="AD120" i="1"/>
  <c r="R120" i="1"/>
  <c r="AH119" i="1"/>
  <c r="AD119" i="1"/>
  <c r="R119" i="1"/>
  <c r="AH118" i="1"/>
  <c r="AD118" i="1"/>
  <c r="R118" i="1"/>
  <c r="AH117" i="1"/>
  <c r="AD117" i="1"/>
  <c r="R117" i="1"/>
  <c r="AH116" i="1"/>
  <c r="AD116" i="1"/>
  <c r="R116" i="1"/>
  <c r="AH115" i="1"/>
  <c r="AD115" i="1"/>
  <c r="R115" i="1"/>
  <c r="AH114" i="1"/>
  <c r="AD114" i="1"/>
  <c r="R114" i="1"/>
  <c r="AH113" i="1"/>
  <c r="AD113" i="1"/>
  <c r="R113" i="1"/>
  <c r="AH112" i="1"/>
  <c r="AD112" i="1"/>
  <c r="R112" i="1"/>
  <c r="AH111" i="1"/>
  <c r="AD111" i="1"/>
  <c r="R111" i="1"/>
  <c r="AH110" i="1"/>
  <c r="AD110" i="1"/>
  <c r="R110" i="1"/>
  <c r="AH109" i="1"/>
  <c r="AD109" i="1"/>
  <c r="R109" i="1"/>
  <c r="AH108" i="1"/>
  <c r="AD108" i="1"/>
  <c r="R108" i="1"/>
  <c r="AH107" i="1"/>
  <c r="AD107" i="1"/>
  <c r="R107" i="1"/>
  <c r="AH106" i="1"/>
  <c r="AD106" i="1"/>
  <c r="R106" i="1"/>
  <c r="AH105" i="1"/>
  <c r="AD105" i="1"/>
  <c r="R105" i="1"/>
  <c r="AH104" i="1"/>
  <c r="AD104" i="1"/>
  <c r="R104" i="1"/>
  <c r="AH103" i="1"/>
  <c r="AD103" i="1"/>
  <c r="R103" i="1"/>
  <c r="M77" i="1"/>
  <c r="M76" i="1"/>
  <c r="M75" i="1"/>
  <c r="M74" i="1"/>
  <c r="M73" i="1"/>
  <c r="M72" i="1"/>
  <c r="M71" i="1"/>
  <c r="M70" i="1"/>
  <c r="M69" i="1"/>
  <c r="M68" i="1"/>
  <c r="AG67" i="1"/>
  <c r="W67" i="1"/>
  <c r="S67" i="1"/>
  <c r="Q67" i="1"/>
  <c r="M67" i="1"/>
  <c r="AG66" i="1"/>
  <c r="W66" i="1"/>
  <c r="S66" i="1"/>
  <c r="Q66" i="1"/>
  <c r="M66" i="1"/>
  <c r="AG65" i="1"/>
  <c r="W65" i="1"/>
  <c r="S65" i="1"/>
  <c r="Q65" i="1"/>
  <c r="M65" i="1"/>
  <c r="L64" i="1"/>
  <c r="M64" i="1" s="1"/>
  <c r="L63" i="1"/>
  <c r="M63" i="1" s="1"/>
  <c r="L62" i="1"/>
  <c r="M62" i="1" s="1"/>
  <c r="M61" i="1"/>
  <c r="M60" i="1"/>
  <c r="M59" i="1"/>
  <c r="M58" i="1"/>
  <c r="M57" i="1"/>
  <c r="M56" i="1"/>
  <c r="M55" i="1"/>
  <c r="M54" i="1"/>
  <c r="AG53" i="1"/>
  <c r="M53" i="1"/>
  <c r="M52" i="1"/>
  <c r="M51" i="1"/>
  <c r="M50" i="1"/>
  <c r="M49" i="1"/>
  <c r="J48" i="1"/>
  <c r="L48" i="1" s="1"/>
  <c r="M48" i="1" s="1"/>
  <c r="M47" i="1"/>
  <c r="M46" i="1"/>
  <c r="L45" i="1"/>
  <c r="M45" i="1" s="1"/>
  <c r="L44" i="1"/>
  <c r="M44" i="1" s="1"/>
  <c r="L43" i="1"/>
  <c r="M43" i="1" s="1"/>
  <c r="L42" i="1"/>
  <c r="M42" i="1" s="1"/>
  <c r="H42" i="1"/>
  <c r="L41" i="1"/>
  <c r="M41" i="1" s="1"/>
  <c r="H41" i="1"/>
  <c r="L40" i="1"/>
  <c r="M40" i="1" s="1"/>
  <c r="M39" i="1"/>
  <c r="L39" i="1"/>
  <c r="L38" i="1"/>
  <c r="M38" i="1" s="1"/>
  <c r="M37" i="1"/>
  <c r="L37" i="1"/>
  <c r="H37" i="1"/>
  <c r="L36" i="1"/>
  <c r="H36" i="1"/>
  <c r="L35" i="1"/>
  <c r="M35" i="1" s="1"/>
  <c r="H35" i="1"/>
  <c r="L34" i="1"/>
  <c r="M34" i="1" s="1"/>
  <c r="H34" i="1"/>
  <c r="I33" i="1"/>
  <c r="L33" i="1" s="1"/>
  <c r="M33" i="1" s="1"/>
  <c r="I32" i="1"/>
  <c r="L32" i="1" s="1"/>
  <c r="M32" i="1" s="1"/>
  <c r="I31" i="1"/>
  <c r="L31" i="1" s="1"/>
  <c r="M31" i="1" s="1"/>
  <c r="M30" i="1"/>
  <c r="M29" i="1"/>
  <c r="M28" i="1"/>
  <c r="L27" i="1"/>
  <c r="M27" i="1" s="1"/>
  <c r="H27" i="1"/>
  <c r="L26" i="1"/>
  <c r="M26" i="1" s="1"/>
  <c r="H26" i="1"/>
  <c r="L25" i="1"/>
  <c r="M25" i="1" s="1"/>
  <c r="H25" i="1"/>
  <c r="M24" i="1"/>
  <c r="L24" i="1"/>
  <c r="H24" i="1"/>
  <c r="L23" i="1"/>
  <c r="M23" i="1" s="1"/>
  <c r="H23" i="1"/>
  <c r="R22" i="1"/>
  <c r="L22" i="1"/>
  <c r="M22" i="1" s="1"/>
  <c r="H22" i="1"/>
  <c r="L21" i="1"/>
  <c r="M21" i="1" s="1"/>
  <c r="H21" i="1"/>
  <c r="M20" i="1"/>
  <c r="L20" i="1"/>
  <c r="L19" i="1"/>
  <c r="M19" i="1" s="1"/>
  <c r="H19" i="1"/>
  <c r="L18" i="1"/>
  <c r="M18" i="1" s="1"/>
  <c r="H18" i="1"/>
  <c r="M17" i="1"/>
  <c r="L17" i="1"/>
  <c r="H17" i="1"/>
  <c r="L16" i="1"/>
  <c r="M16" i="1" s="1"/>
  <c r="H16" i="1"/>
  <c r="L15" i="1"/>
  <c r="M15" i="1" s="1"/>
  <c r="H15" i="1"/>
  <c r="L14" i="1"/>
  <c r="M14" i="1" s="1"/>
  <c r="H14" i="1"/>
  <c r="M13" i="1"/>
  <c r="L12" i="1"/>
  <c r="M12" i="1" s="1"/>
  <c r="H12" i="1"/>
  <c r="L11" i="1"/>
  <c r="M11" i="1" s="1"/>
  <c r="H11" i="1"/>
  <c r="L10" i="1"/>
  <c r="M10" i="1" s="1"/>
  <c r="H10" i="1"/>
  <c r="L9" i="1"/>
  <c r="M9" i="1" s="1"/>
  <c r="H9" i="1"/>
  <c r="D85" i="1" l="1"/>
  <c r="D86" i="1" s="1"/>
  <c r="I30" i="1"/>
  <c r="D87" i="1" l="1"/>
</calcChain>
</file>

<file path=xl/comments1.xml><?xml version="1.0" encoding="utf-8"?>
<comments xmlns="http://schemas.openxmlformats.org/spreadsheetml/2006/main">
  <authors>
    <author>PretE5b</author>
  </authors>
  <commentList>
    <comment ref="AH240" authorId="0" shapeId="0">
      <text>
        <r>
          <rPr>
            <b/>
            <sz val="8"/>
            <color indexed="81"/>
            <rFont val="Tahoma"/>
            <family val="2"/>
            <charset val="238"/>
          </rPr>
          <t>PretE5b:</t>
        </r>
        <r>
          <rPr>
            <sz val="8"/>
            <color indexed="81"/>
            <rFont val="Tahoma"/>
            <family val="2"/>
            <charset val="238"/>
          </rPr>
          <t xml:space="preserve">
reprezinta costul a 10 monitoare de 887,6 ron</t>
        </r>
      </text>
    </comment>
  </commentList>
</comments>
</file>

<file path=xl/sharedStrings.xml><?xml version="1.0" encoding="utf-8"?>
<sst xmlns="http://schemas.openxmlformats.org/spreadsheetml/2006/main" count="3116" uniqueCount="1042">
  <si>
    <t>SC ENEL ELECTRICA DOBROGEA SA</t>
  </si>
  <si>
    <t xml:space="preserve">PROGRAM  INVESTITII  31.12.2005 </t>
  </si>
  <si>
    <t>Nr. Crt.</t>
  </si>
  <si>
    <t>Denumirea obiectivului de investitii</t>
  </si>
  <si>
    <t>Amplasamentul obiectivului de investitie (SDFEE / Localitate / Adresa exacta)</t>
  </si>
  <si>
    <t>Nr. Proces Verbal de PIF/Data PIF</t>
  </si>
  <si>
    <t>Valoare PIF prognozata (RON)</t>
  </si>
  <si>
    <t xml:space="preserve">Valoare PIF realizata </t>
  </si>
  <si>
    <t>Denumire</t>
  </si>
  <si>
    <t>Categ.</t>
  </si>
  <si>
    <t>Valoare totala</t>
  </si>
  <si>
    <t>din care:</t>
  </si>
  <si>
    <t xml:space="preserve">Data </t>
  </si>
  <si>
    <t>Nr. PV</t>
  </si>
  <si>
    <t>UM</t>
  </si>
  <si>
    <t>Cant.</t>
  </si>
  <si>
    <t>Cod</t>
  </si>
  <si>
    <t>Nr.</t>
  </si>
  <si>
    <t>Valoare inventar</t>
  </si>
  <si>
    <t>Durata de</t>
  </si>
  <si>
    <t>Nivel</t>
  </si>
  <si>
    <t>Observatii</t>
  </si>
  <si>
    <t>Surse Proprii</t>
  </si>
  <si>
    <t>Taxe de racordare</t>
  </si>
  <si>
    <t>Contributii financiare</t>
  </si>
  <si>
    <t>Total    (RON)</t>
  </si>
  <si>
    <t>Total (RON)</t>
  </si>
  <si>
    <t>TOTAL lucrari cu PIF 2005</t>
  </si>
  <si>
    <t>obiect/lucrare</t>
  </si>
  <si>
    <t>investitie</t>
  </si>
  <si>
    <t>mii ROL</t>
  </si>
  <si>
    <t>RON</t>
  </si>
  <si>
    <t>capital propriu</t>
  </si>
  <si>
    <t>capital imprumutat</t>
  </si>
  <si>
    <t>contributii financiare*</t>
  </si>
  <si>
    <t>PIF</t>
  </si>
  <si>
    <t>Nr luna de pif</t>
  </si>
  <si>
    <t>receptie/data</t>
  </si>
  <si>
    <t>mijloc fix</t>
  </si>
  <si>
    <t>clasif.</t>
  </si>
  <si>
    <t>inventar</t>
  </si>
  <si>
    <t>serviciu</t>
  </si>
  <si>
    <t>tens.</t>
  </si>
  <si>
    <t>cf. ANRE</t>
  </si>
  <si>
    <t>normata</t>
  </si>
  <si>
    <t>Înlocuire baterie de acumulatoare în st.de transformare Neptun</t>
  </si>
  <si>
    <t>SDFEE Constanta</t>
  </si>
  <si>
    <t>785/28.10.2005</t>
  </si>
  <si>
    <t>Inlocuire baterie acumulatoare in st de transformare Neptun</t>
  </si>
  <si>
    <t>Înlocuire baterie de acumulatoare în st.de transformare Hârşova</t>
  </si>
  <si>
    <t>767/28.09.2005</t>
  </si>
  <si>
    <t>bc</t>
  </si>
  <si>
    <t>BATERIE DE ACUMULATOARE DE 48 VCC 350AH</t>
  </si>
  <si>
    <t>2.1.16.3.3.</t>
  </si>
  <si>
    <t>204480</t>
  </si>
  <si>
    <t>8</t>
  </si>
  <si>
    <t>Înlocuire baterie de acumulatoare în st.de transformare Hârşova Oraş</t>
  </si>
  <si>
    <t>769/28.09.2005</t>
  </si>
  <si>
    <t>ECHIP.EL.EN. 110KV ST NEPTUN</t>
  </si>
  <si>
    <t>2.1.16.5.</t>
  </si>
  <si>
    <t>302530</t>
  </si>
  <si>
    <t>10</t>
  </si>
  <si>
    <t>Realizare protecţie împotriva supratensiunilor atmosferice în staţia Tăbăcărie 20/10 kV</t>
  </si>
  <si>
    <t>728/16.06.2005</t>
  </si>
  <si>
    <t>CLADIRE STATIE TRANSF. 110KV NEPTUN</t>
  </si>
  <si>
    <t>1.1.3.</t>
  </si>
  <si>
    <t>100173</t>
  </si>
  <si>
    <t>25</t>
  </si>
  <si>
    <t>Modernizare baterie acumulatoare in statia 110/20KV LEHLIU</t>
  </si>
  <si>
    <t>SDFEE Calarasi</t>
  </si>
  <si>
    <t>15/11.11.2005</t>
  </si>
  <si>
    <t>REDRESOR TIP RUN DE 48 VCC 380 VCA-100 A</t>
  </si>
  <si>
    <t>2.1.16.3.2.</t>
  </si>
  <si>
    <t>204481</t>
  </si>
  <si>
    <t>12</t>
  </si>
  <si>
    <t>Realizare legatură între LEA 1220 din st.Eforie cu LEA 1324 din st.Neptun</t>
  </si>
  <si>
    <t>789/24.11.2005</t>
  </si>
  <si>
    <t>204482</t>
  </si>
  <si>
    <t xml:space="preserve">Alimentare cu energie electrica zona A GRAND                        </t>
  </si>
  <si>
    <t>793/25.11.2005</t>
  </si>
  <si>
    <t>Esentiale</t>
  </si>
  <si>
    <t>BATERIE ACUM TIP SUNLIGHT 220VCC 100AH CU ELECTRO</t>
  </si>
  <si>
    <t>204479</t>
  </si>
  <si>
    <t xml:space="preserve">Alimentare cu energie electrica zona B GRAND </t>
  </si>
  <si>
    <t>792/24.11.2005</t>
  </si>
  <si>
    <t>PANOURI COMANDA + PROTECTIE ST.HIRSOVA</t>
  </si>
  <si>
    <t>203428</t>
  </si>
  <si>
    <t xml:space="preserve">Alimentare cu energie electrica zona C GRAND                       </t>
  </si>
  <si>
    <t>783/28.10.2005</t>
  </si>
  <si>
    <t>CLADIRE STATIE TRANSF. 110KV PROT HIRS</t>
  </si>
  <si>
    <t>100493</t>
  </si>
  <si>
    <t>32</t>
  </si>
  <si>
    <t>Modernizare PT 40 Mangalia</t>
  </si>
  <si>
    <t>735/28.06.2005</t>
  </si>
  <si>
    <t>20</t>
  </si>
  <si>
    <t>Modernizare reţea J.T. zona Satu Nou</t>
  </si>
  <si>
    <t>787/04.11.2005</t>
  </si>
  <si>
    <t>204467</t>
  </si>
  <si>
    <t>Lucrari de reducere CPT in comuna DOR MARUNT,retea aferenta PTA 1795 si 1734</t>
  </si>
  <si>
    <t>18/29.12.2005</t>
  </si>
  <si>
    <t>PANOU COM PROT ST HIRSOVA-</t>
  </si>
  <si>
    <t>301960</t>
  </si>
  <si>
    <t>1</t>
  </si>
  <si>
    <t>Modernizare retea jt localitatea STIUBEI ORASTI</t>
  </si>
  <si>
    <t>13/05.09.2005</t>
  </si>
  <si>
    <t>CLADIRE STATIE TRANSF. 110/20KV HIRSOVA ORAS 425MP</t>
  </si>
  <si>
    <t>101805</t>
  </si>
  <si>
    <t>43</t>
  </si>
  <si>
    <t>Imbunatatire tensiune LEA jt localitatea DRAGALINA</t>
  </si>
  <si>
    <t>14/14.10.2005</t>
  </si>
  <si>
    <t>Realizare protectie impotriva supratensiunilor atmosferice in st.Tabacarie</t>
  </si>
  <si>
    <t>ESENTIALA</t>
  </si>
  <si>
    <t>728/16,06,2005</t>
  </si>
  <si>
    <t>buc</t>
  </si>
  <si>
    <t>INSTALATIE DE LEGARE LA PAMINT SI PARATRAZNETI ST</t>
  </si>
  <si>
    <t>102616</t>
  </si>
  <si>
    <t>40</t>
  </si>
  <si>
    <t>MT</t>
  </si>
  <si>
    <t>Inlocuire LES 20 kV. PA 8186 - PCZ 8039</t>
  </si>
  <si>
    <t>SDFEE Slobozia</t>
  </si>
  <si>
    <t>50 / 08.06.2005</t>
  </si>
  <si>
    <t>BUC</t>
  </si>
  <si>
    <t>MODERNIZARE PANOURI SERVICII INTERNE</t>
  </si>
  <si>
    <t>302220_1</t>
  </si>
  <si>
    <t>IT/MT</t>
  </si>
  <si>
    <t>Inlocuire LES 20 kV. PA 8186 - PCZ 8057</t>
  </si>
  <si>
    <t>48 / 08.06.2005</t>
  </si>
  <si>
    <t>BATERIE ACUMULATORI SUN LIGHT220V-300A ST.LEHLIU</t>
  </si>
  <si>
    <t>Inlocuire LES 20 kV. PA 8186 - PCZ 8198</t>
  </si>
  <si>
    <t>46 /08.06.2005</t>
  </si>
  <si>
    <t>REDRESOR AUTOMAT 220V-40A ST. LEHLIU</t>
  </si>
  <si>
    <t>LES 20 kV.Oras PCZ 7397 - PCZ 7404</t>
  </si>
  <si>
    <t>68 / 28.07.2005</t>
  </si>
  <si>
    <t>L.E.A. 20KV 1320 - ST.NEPTUN - DULCESTI - PECINEAG</t>
  </si>
  <si>
    <t>1.7.1.2.</t>
  </si>
  <si>
    <t>200085</t>
  </si>
  <si>
    <t>3</t>
  </si>
  <si>
    <t>Sistem teleconducere reanclansatoare</t>
  </si>
  <si>
    <t>130/21.12.2005</t>
  </si>
  <si>
    <t>km</t>
  </si>
  <si>
    <t>LES 0.4KV-CABLU ACYABY 3*150+70 INTRE PT 337 SI</t>
  </si>
  <si>
    <t>1.7.1.3.</t>
  </si>
  <si>
    <t>102619</t>
  </si>
  <si>
    <t>Protectie antipasare la transf. aeriene prin montare de teci electroiz. pe bornele de medie tensiune  - 8PTA – LEA 9216.</t>
  </si>
  <si>
    <t>SDFEE Tulcea</t>
  </si>
  <si>
    <t>02.01.2006</t>
  </si>
  <si>
    <t>LEA 0.4KV-TYIR 50+3+70*2*16 CUTIE SECT PRIZE PAMIN</t>
  </si>
  <si>
    <t>102620</t>
  </si>
  <si>
    <t>Protectie antipasare prin montarea de teci electroiz. LEA 13 km – 9216.</t>
  </si>
  <si>
    <t>01.01.2006</t>
  </si>
  <si>
    <t>PT COMPACT ECHIPAT CU CELULE INCLUSIV CONTOAR</t>
  </si>
  <si>
    <t>204412</t>
  </si>
  <si>
    <t>Modernizare bransam. sat Mila 23</t>
  </si>
  <si>
    <t>01.05.2006</t>
  </si>
  <si>
    <t>L.E.S. 20 KV CABLU 20KV XLPE 2*3(1*150)MM</t>
  </si>
  <si>
    <t>101667</t>
  </si>
  <si>
    <t>Modernizare PTZ nr. 2 Tulcea</t>
  </si>
  <si>
    <t>37/31.08.2005</t>
  </si>
  <si>
    <t>TRAFO IN ULEI 20/0.4KV-400KVA CU RELEU TEMP</t>
  </si>
  <si>
    <t>2.1.16.3.1.</t>
  </si>
  <si>
    <t>204413</t>
  </si>
  <si>
    <t>16</t>
  </si>
  <si>
    <t>Modernizare PTZ nr. 64 Tulcea</t>
  </si>
  <si>
    <t>39/1.12.2005</t>
  </si>
  <si>
    <t>LES 20KV INTRARE IESIRE IN PT 339 DIN L1221 ZONA A</t>
  </si>
  <si>
    <t>102923</t>
  </si>
  <si>
    <t>Modernizare PTZ nr. 24 Tulcea</t>
  </si>
  <si>
    <t>40/1.12.2005</t>
  </si>
  <si>
    <t>LES 0.4KV POZAT IN SANT PROTEJAT CU NISIP SI FOLIE</t>
  </si>
  <si>
    <t>102924</t>
  </si>
  <si>
    <t>Achizitii utilaje independente - DISTRIBUTIE</t>
  </si>
  <si>
    <t>LEA 0.4KV PE STILPI DIN BETON CU CODUCTOR</t>
  </si>
  <si>
    <t>102925</t>
  </si>
  <si>
    <t>Studii si proiecte</t>
  </si>
  <si>
    <t>TRAFO 400 KVA 20/0.4KV PT 339 STR AI CUZA EF NORD</t>
  </si>
  <si>
    <t>204755</t>
  </si>
  <si>
    <t>Utilaje independente</t>
  </si>
  <si>
    <t>204756</t>
  </si>
  <si>
    <t>POST TRAFO IN ANVELOPA BETON 400KVA 20/0.4KV</t>
  </si>
  <si>
    <t>204757</t>
  </si>
  <si>
    <t>Dotari (achzitii utilaje )</t>
  </si>
  <si>
    <t>GRUP MASURA CONTOR ELECTRONIC MONTAJ INDIRECT</t>
  </si>
  <si>
    <t>2.2.3.2.</t>
  </si>
  <si>
    <t>204758</t>
  </si>
  <si>
    <t>Achizitii utilaje independente</t>
  </si>
  <si>
    <t>LEA 0.4KV PE STILPI DIN BETON CU CODUCTOR TYIR</t>
  </si>
  <si>
    <t>102995</t>
  </si>
  <si>
    <t xml:space="preserve">Studii si proiecte </t>
  </si>
  <si>
    <t>LES 0.4KV CABLU ACYABY 3*150+70MM POZAT IN SANT</t>
  </si>
  <si>
    <t>102996</t>
  </si>
  <si>
    <t>Reparatie LES 20kv Tipografie I intre PCZ 8044 -PCZ 8239 Slobozia</t>
  </si>
  <si>
    <t>91 / 03.11.2005</t>
  </si>
  <si>
    <t>L.E.S. 10 KV 1202 - ST.EFORIE - P.T. 317 - P.T. 30</t>
  </si>
  <si>
    <t>101666</t>
  </si>
  <si>
    <t>Reparatie LES 20kv Canalizare intre PCZ 8071 -PCZ 8340 Slobozia</t>
  </si>
  <si>
    <t>83 /03.10.2005</t>
  </si>
  <si>
    <t>LES 0.4KVLES 0.4KV-IESIR DIN PT NOU PINA LA PRIMII</t>
  </si>
  <si>
    <t>102815</t>
  </si>
  <si>
    <t>Bransamente</t>
  </si>
  <si>
    <t>LEA 0.4KV PE STILPI DIN BETON CONDUCTOR TORSADAT</t>
  </si>
  <si>
    <t>102816</t>
  </si>
  <si>
    <t>AEE lotizari/alte imobile sau devieri RED</t>
  </si>
  <si>
    <t>TRAFO 400KVA(10/20/0.4KV) EFORIE ZONAC PT 338</t>
  </si>
  <si>
    <t>204615</t>
  </si>
  <si>
    <t>10/20/0.4</t>
  </si>
  <si>
    <t>Componenta A a Tarifului de racordare</t>
  </si>
  <si>
    <t>204616</t>
  </si>
  <si>
    <t>Trifazare retea jt FUNDENI</t>
  </si>
  <si>
    <t>110/08.04.2005</t>
  </si>
  <si>
    <t>PT ROBUST 400KVA (10/20/0.4KV NR 338 EFORIE NORD</t>
  </si>
  <si>
    <t>204617</t>
  </si>
  <si>
    <t>Reabilitare racord 20 KV +PT3936,DRAJNA</t>
  </si>
  <si>
    <t>20/05.09.2005</t>
  </si>
  <si>
    <t>GRUP MASURA-CONTOE ELECTRIC CU 3 ECHIPAJE EFORIE</t>
  </si>
  <si>
    <t>204618</t>
  </si>
  <si>
    <t>Montare CIRSO in celula 20 KV FONEAST din st.110 KV Oltenita Nord</t>
  </si>
  <si>
    <t>1/07.01.2005</t>
  </si>
  <si>
    <t>204619</t>
  </si>
  <si>
    <t>Alim.cu en.el.HALTA MOSTISTEA</t>
  </si>
  <si>
    <t>5/20.01.2005</t>
  </si>
  <si>
    <t>TRAFO 10/20/0.4KV-400KVA SERIA 1LPL347597</t>
  </si>
  <si>
    <t>204414</t>
  </si>
  <si>
    <t>Deviere  retea mt Sarulesti la km 37+100 al Autostrazii Buc.-C-ta,Fundulea-Lehliu</t>
  </si>
  <si>
    <t>7/16.03.2005</t>
  </si>
  <si>
    <t>POST TRAFO ROBUST 1*400KVA ZONA GARA MANGALIA</t>
  </si>
  <si>
    <t>204415</t>
  </si>
  <si>
    <t>Alim.cu en.el.Sala de sport 50 loc. Lehliu</t>
  </si>
  <si>
    <t>8/23.03.2005</t>
  </si>
  <si>
    <t>L.E.S. 20KV 1407 - ST.MANGALIA N. - P.T. 40</t>
  </si>
  <si>
    <t>101682</t>
  </si>
  <si>
    <t>Alim.cu en.el.SC General Invest SRL Calarasi(Raiffesen)</t>
  </si>
  <si>
    <t>9/29.03.2005</t>
  </si>
  <si>
    <t>L.E.S. 04KV PARTICULAR MANGALIA</t>
  </si>
  <si>
    <t>102176</t>
  </si>
  <si>
    <t>Alim.Ferma SOLE Fundulea</t>
  </si>
  <si>
    <t>12/12.04.2005</t>
  </si>
  <si>
    <t xml:space="preserve">bransamente </t>
  </si>
  <si>
    <t>L.E.A. 04KV JOASA TENSIUNE ST.BETON RASOVA</t>
  </si>
  <si>
    <t>200835</t>
  </si>
  <si>
    <t>Alim.cu en.el.bloc SAHIA II,Sc.B</t>
  </si>
  <si>
    <t>15/06.05.2005</t>
  </si>
  <si>
    <t>BRANSAMENTE AERIENE SI BMPM ZONA PTA1-SATU NOU</t>
  </si>
  <si>
    <t>102811</t>
  </si>
  <si>
    <t>Alim.cu en.el. DGFPS Calarasi</t>
  </si>
  <si>
    <t>16/18.05.2006</t>
  </si>
  <si>
    <t>102812</t>
  </si>
  <si>
    <t>Alim.cu en.el.O.S. SAINT GOBAIN</t>
  </si>
  <si>
    <t>17/18.05.2005</t>
  </si>
  <si>
    <t>L.E.A. 04KV JOASA TENSIUNE ST.BETON SATU NOU</t>
  </si>
  <si>
    <t>201929</t>
  </si>
  <si>
    <t>18</t>
  </si>
  <si>
    <t>Alim.cu en.el.bloc SAHIA II,sc.C, Oltenita</t>
  </si>
  <si>
    <t>18/10.06.2005</t>
  </si>
  <si>
    <t>Extindere electr.loc.Calarasii Vechi</t>
  </si>
  <si>
    <t>21/07.09.2005</t>
  </si>
  <si>
    <t>102813</t>
  </si>
  <si>
    <t>Alim.cu en.el. a statiei de monitoriz.  in unde scurte HF,Fundeni</t>
  </si>
  <si>
    <t>22/19.09.2005</t>
  </si>
  <si>
    <t>102814</t>
  </si>
  <si>
    <t>Alim.cu en.el.magazin de desfacere preparate din carne si FAST FOOD SC ALDIS SRL</t>
  </si>
  <si>
    <t>26/07.12.2005</t>
  </si>
  <si>
    <t>18/29,12,2005</t>
  </si>
  <si>
    <t>RETEA JOASA TENS.DOR MARUNT(REDUCERE CPT)</t>
  </si>
  <si>
    <t>202057_1</t>
  </si>
  <si>
    <t xml:space="preserve">Alim cu en.el.SC ASIT REAL ESTATE SRL </t>
  </si>
  <si>
    <t>35/28.12.2005</t>
  </si>
  <si>
    <t>MODERNIZ. LEA JT STIUBEI ORASTI ZONA PTA 2717</t>
  </si>
  <si>
    <t>1,7,1,2,</t>
  </si>
  <si>
    <t>Imbunatatire tensiune loc.Axintele ,zona PTA 5385</t>
  </si>
  <si>
    <t>44 / 07.06.2005</t>
  </si>
  <si>
    <t>BRANSAMENTE  DRAGALINA</t>
  </si>
  <si>
    <t>201472_1</t>
  </si>
  <si>
    <t xml:space="preserve">Racordarea la reteaua jt SDFEE a consumatorilor alimentati din PT comodat - PTA 7172 Bucu </t>
  </si>
  <si>
    <t>65 / 05.07.2005</t>
  </si>
  <si>
    <t>LEA JT  DRAGALINA</t>
  </si>
  <si>
    <t>202018_1</t>
  </si>
  <si>
    <t xml:space="preserve">Racordarea la reteaua jt SDFEE a consumatorilor alimentati din PT comodat- PCZ 8044 Slobozia </t>
  </si>
  <si>
    <t>93 /25.11.2005</t>
  </si>
  <si>
    <t>LES20KV L=0.19KM FETESTI INTRE PCZ6366-6225</t>
  </si>
  <si>
    <t>81/29,09,2005</t>
  </si>
  <si>
    <t>KM</t>
  </si>
  <si>
    <t>60000006826</t>
  </si>
  <si>
    <t>Extindere retea jt in loc. Grindu</t>
  </si>
  <si>
    <t>28 / 29.03.2005</t>
  </si>
  <si>
    <t>retea les 20kv 0.280km Tipografie I intre pcz8186</t>
  </si>
  <si>
    <t>50/08.06.2005</t>
  </si>
  <si>
    <t>1702263</t>
  </si>
  <si>
    <t>mt</t>
  </si>
  <si>
    <t>Extindere retea jt in loc. Saveni</t>
  </si>
  <si>
    <t>78 / 30.08.2005</t>
  </si>
  <si>
    <t>retea les 20kv 0.340km tipografie II</t>
  </si>
  <si>
    <t>48/08.06.2005</t>
  </si>
  <si>
    <t>1702264</t>
  </si>
  <si>
    <t>Alimentare cu energie electrica obiectiv "CAMIN PERSOANE VARSTNICE BALACIU"</t>
  </si>
  <si>
    <t>120 / 27.12.2005</t>
  </si>
  <si>
    <t>retea les20kv 0.420km ciulnita</t>
  </si>
  <si>
    <t>46/08.06.2005</t>
  </si>
  <si>
    <t>1702265</t>
  </si>
  <si>
    <t>Extindere retea jt in loc. Suditi</t>
  </si>
  <si>
    <t>76 / 30.08.2005</t>
  </si>
  <si>
    <t>les 20kv alexeni de la pcz5331-5102 l=0.285km</t>
  </si>
  <si>
    <t>87/10,10,2005</t>
  </si>
  <si>
    <t>60000006454</t>
  </si>
  <si>
    <t>Alimentare scoala generala Poiana</t>
  </si>
  <si>
    <t>86 / 25.10.2005</t>
  </si>
  <si>
    <t>LEA 20 KV TANDAREI EXTINDERE L=1,060KM PCZ7397</t>
  </si>
  <si>
    <t>68/28.07.2005</t>
  </si>
  <si>
    <t>60000005102</t>
  </si>
  <si>
    <t>Alimentare bloc U4-U8 str Griusor, Fetesti</t>
  </si>
  <si>
    <t>106 / 30.11.2005</t>
  </si>
  <si>
    <t>RETEA LES 20KV TANDAREI EXTINDERE L'1,060KM</t>
  </si>
  <si>
    <t>29/7/2005</t>
  </si>
  <si>
    <t>60000006801</t>
  </si>
  <si>
    <t>Extindere il. public cartier Idependentei-Viitor, etapa 1</t>
  </si>
  <si>
    <t>4 / 28.01.2005</t>
  </si>
  <si>
    <t>CELULE 20KV PA    8186      11 BUCATI</t>
  </si>
  <si>
    <t>71/28,08,2005</t>
  </si>
  <si>
    <t>110000010155</t>
  </si>
  <si>
    <t>Extindere il. public cartier Mihai Vitezu-Ianache, Slobozia</t>
  </si>
  <si>
    <t>42 / 01.06.2005</t>
  </si>
  <si>
    <t>REANCLANSATOARE ECH TELECONTROL LEA20KV</t>
  </si>
  <si>
    <t>110000010217</t>
  </si>
  <si>
    <t>Alimentare en. el. organizare de santier autostrada - pod Borcea, etapa II</t>
  </si>
  <si>
    <t>98 / 25.11.2005</t>
  </si>
  <si>
    <t>REANCLANSATOARE ECH TELECONTROL LEA 20KV</t>
  </si>
  <si>
    <t>110000010218</t>
  </si>
  <si>
    <t>Bransmente tipizate 683 buc.</t>
  </si>
  <si>
    <t>REANCLANSATOARE ECH TELECONTROL LEA 20KV IRIGATII</t>
  </si>
  <si>
    <t>110000010219</t>
  </si>
  <si>
    <t>Optimizarea conditiilor de racordare a consumatorilor de pe faleza Dunarii Tulcea</t>
  </si>
  <si>
    <t>110000010220</t>
  </si>
  <si>
    <t>Amplificare retele pentru alim. cu energie electrica a noilor consumatori din zona Depozite Tulcea</t>
  </si>
  <si>
    <t>REANCLANSATOARE ECH TELECONTROL LEA 20KV BUCU</t>
  </si>
  <si>
    <t>110000010221</t>
  </si>
  <si>
    <t>Bransamente tarif racordare BMPM</t>
  </si>
  <si>
    <t>REANCLANSATOARE ECH TELECONTROL LEA20KV FACAENI</t>
  </si>
  <si>
    <t>110000010222</t>
  </si>
  <si>
    <t>constructii post transf(anvelopa beton) pt 64 tl</t>
  </si>
  <si>
    <t>39/01.12.2005</t>
  </si>
  <si>
    <t>1.1.3.2.</t>
  </si>
  <si>
    <t>20100.00</t>
  </si>
  <si>
    <t>tranformator ulei 20/0,4 kv -400 kva s 178987</t>
  </si>
  <si>
    <t>20053.00</t>
  </si>
  <si>
    <t>celule med.tens. 20 kv sf6(2l+1t),model rmu pt 64</t>
  </si>
  <si>
    <t>20054.01</t>
  </si>
  <si>
    <t xml:space="preserve">                            Vizat</t>
  </si>
  <si>
    <t xml:space="preserve">                           Intocmit,</t>
  </si>
  <si>
    <t>tablou general 0.4 kv pt 64 tl</t>
  </si>
  <si>
    <t>20054.02</t>
  </si>
  <si>
    <t>Director Adj. Asistenta Tehnica,</t>
  </si>
  <si>
    <t>Sef Serviciu Planificare Retea,</t>
  </si>
  <si>
    <t>grup masura contor elec. pt 64 1 buc+3 reductori</t>
  </si>
  <si>
    <t>20055.00</t>
  </si>
  <si>
    <t>transformator 20/0.4 kv 630 kva s a 1754</t>
  </si>
  <si>
    <t>20155.00</t>
  </si>
  <si>
    <t>transformator 20/0.4 kv 630 kva s a 1755</t>
  </si>
  <si>
    <t>20156.00</t>
  </si>
  <si>
    <t>investitii 2005 din surse proprii si cu valoarea MF peste 1500 RON</t>
  </si>
  <si>
    <t>5 celule med tens 20 kv sm 6 (3l+2t) pt 24</t>
  </si>
  <si>
    <t>20157.01</t>
  </si>
  <si>
    <t>investitii 2005 din surse proprii si cu valoarea MF peste 1500 RON, ce au trecuta durata normala de functionare</t>
  </si>
  <si>
    <t>tablou general 0.4 kv pt 24 echip electric</t>
  </si>
  <si>
    <t>20157.02</t>
  </si>
  <si>
    <t>amortizare pt investitii din surse proprii si cu val MF peste 1500 RON</t>
  </si>
  <si>
    <t>grup masura jt contor el +5 reductori pt 24</t>
  </si>
  <si>
    <t>20158.00</t>
  </si>
  <si>
    <t>20/30,12,2005</t>
  </si>
  <si>
    <t>SCANNER A0-COLOR</t>
  </si>
  <si>
    <t>2.2.9.</t>
  </si>
  <si>
    <t>390001</t>
  </si>
  <si>
    <t>MULTIFUNCTIONAL OL HP 3020 A4-14PPM</t>
  </si>
  <si>
    <t>390002</t>
  </si>
  <si>
    <t>modificat DSN</t>
  </si>
  <si>
    <t>390003</t>
  </si>
  <si>
    <t>390004</t>
  </si>
  <si>
    <t>390005</t>
  </si>
  <si>
    <t>390006</t>
  </si>
  <si>
    <t>390007</t>
  </si>
  <si>
    <t>390008</t>
  </si>
  <si>
    <t>22/30,12,2005</t>
  </si>
  <si>
    <t>IMPRIMANTA EPSON DFX A3 CU ACE</t>
  </si>
  <si>
    <t>390010</t>
  </si>
  <si>
    <t>TELEFON MITEL SS4150</t>
  </si>
  <si>
    <t>3.2.2.</t>
  </si>
  <si>
    <t>690001</t>
  </si>
  <si>
    <t>690002</t>
  </si>
  <si>
    <t>TELEFON MITEL SS4025</t>
  </si>
  <si>
    <t>690003</t>
  </si>
  <si>
    <t>690004</t>
  </si>
  <si>
    <t>TELEFON MITEL SS4015</t>
  </si>
  <si>
    <t>690005</t>
  </si>
  <si>
    <t>690006</t>
  </si>
  <si>
    <t>imprimanta epson lq590nlsp matriceala</t>
  </si>
  <si>
    <t>30/01.12.2005</t>
  </si>
  <si>
    <t>30420.00</t>
  </si>
  <si>
    <t>imprimanta matriceala epson</t>
  </si>
  <si>
    <t>32/01.12.2005</t>
  </si>
  <si>
    <t>30424.00</t>
  </si>
  <si>
    <t>33/01.12.2005</t>
  </si>
  <si>
    <t>30425.00</t>
  </si>
  <si>
    <t>34/01.12.2005</t>
  </si>
  <si>
    <t>30426.00</t>
  </si>
  <si>
    <t>35/01.12.2005</t>
  </si>
  <si>
    <t>30429.00</t>
  </si>
  <si>
    <t>36/01.12.2005</t>
  </si>
  <si>
    <t>30437.00</t>
  </si>
  <si>
    <t>37/01.12.2005</t>
  </si>
  <si>
    <t>30443.00</t>
  </si>
  <si>
    <t>38/01.12.2005</t>
  </si>
  <si>
    <t>30444.00</t>
  </si>
  <si>
    <t>30448.00</t>
  </si>
  <si>
    <t>imprimanta dfx 9000 matriceala a3</t>
  </si>
  <si>
    <t>26/01.12.2005</t>
  </si>
  <si>
    <t>30455.00</t>
  </si>
  <si>
    <t>monitor plat philips 17lcd 170sl</t>
  </si>
  <si>
    <t>1/01.12.2005</t>
  </si>
  <si>
    <t>29879.01</t>
  </si>
  <si>
    <t>4/01.12.2005</t>
  </si>
  <si>
    <t>29879.02</t>
  </si>
  <si>
    <t>5/01.12.2005</t>
  </si>
  <si>
    <t>29879.03</t>
  </si>
  <si>
    <t>6/01.12.2005</t>
  </si>
  <si>
    <t>29879.04</t>
  </si>
  <si>
    <t>7/01.12.2005</t>
  </si>
  <si>
    <t>29879.05</t>
  </si>
  <si>
    <t>8/01.12.2005</t>
  </si>
  <si>
    <t>29879.06</t>
  </si>
  <si>
    <t>9/01.12.2005</t>
  </si>
  <si>
    <t>29879.07</t>
  </si>
  <si>
    <t>10/01.12.2005</t>
  </si>
  <si>
    <t>29879.08</t>
  </si>
  <si>
    <t>11/01.12.2005</t>
  </si>
  <si>
    <t>29879.09</t>
  </si>
  <si>
    <t>12/01.12.2005</t>
  </si>
  <si>
    <t>29879.10</t>
  </si>
  <si>
    <t>13/01.12.2005</t>
  </si>
  <si>
    <t>29879.11</t>
  </si>
  <si>
    <t>14/01.12.2005</t>
  </si>
  <si>
    <t>29879.12</t>
  </si>
  <si>
    <t>15/01.12.2005</t>
  </si>
  <si>
    <t>29879.13</t>
  </si>
  <si>
    <t>2/01.12.2005</t>
  </si>
  <si>
    <t>29879.14</t>
  </si>
  <si>
    <t>3/01.12.2005</t>
  </si>
  <si>
    <t>29879.15</t>
  </si>
  <si>
    <t>imprimanta multifunctionala Laser jet</t>
  </si>
  <si>
    <t>21/01.12.2005</t>
  </si>
  <si>
    <t>30389.00</t>
  </si>
  <si>
    <t>22/01.12.2005</t>
  </si>
  <si>
    <t>30398.00</t>
  </si>
  <si>
    <t>23/01.12.2005</t>
  </si>
  <si>
    <t>30399.00</t>
  </si>
  <si>
    <t>24/01.12.2005</t>
  </si>
  <si>
    <t>30402.00</t>
  </si>
  <si>
    <t>25/01.12.2005</t>
  </si>
  <si>
    <t>30404.00</t>
  </si>
  <si>
    <t>30410.00</t>
  </si>
  <si>
    <t>copiator a3</t>
  </si>
  <si>
    <t>16/01.12.2005</t>
  </si>
  <si>
    <t>3.2.1.</t>
  </si>
  <si>
    <t>30379.00</t>
  </si>
  <si>
    <t>imprimanta epson fx 2190 ace matriceala a3</t>
  </si>
  <si>
    <t>27/01.12.2005</t>
  </si>
  <si>
    <t>30450.00</t>
  </si>
  <si>
    <t>30452.00</t>
  </si>
  <si>
    <t>30453.00</t>
  </si>
  <si>
    <t>PICKAMER ELECTRIC MONOFAZAT GSH 27</t>
  </si>
  <si>
    <t>107/02.12.2005</t>
  </si>
  <si>
    <t>2.1.27.</t>
  </si>
  <si>
    <t>2702122</t>
  </si>
  <si>
    <t>2702123</t>
  </si>
  <si>
    <t>2702124</t>
  </si>
  <si>
    <t>2702125</t>
  </si>
  <si>
    <t>2702126</t>
  </si>
  <si>
    <t>MASINA DE GAURIT FIXA SDP-17FM</t>
  </si>
  <si>
    <t>111/02.12.2005</t>
  </si>
  <si>
    <t>2.1.5.2.</t>
  </si>
  <si>
    <t>2702132</t>
  </si>
  <si>
    <t>2702133</t>
  </si>
  <si>
    <t>2702134</t>
  </si>
  <si>
    <t>MACARA MANUALA DE INTINS CONDUCT 2TF TS16</t>
  </si>
  <si>
    <t>112/02.12.2005</t>
  </si>
  <si>
    <t>2702135</t>
  </si>
  <si>
    <t>2702136</t>
  </si>
  <si>
    <t>2702137</t>
  </si>
  <si>
    <t>2702138</t>
  </si>
  <si>
    <t>2702139</t>
  </si>
  <si>
    <t>2702140</t>
  </si>
  <si>
    <t>2702141</t>
  </si>
  <si>
    <t>2702142</t>
  </si>
  <si>
    <t>2702143</t>
  </si>
  <si>
    <t>2702144</t>
  </si>
  <si>
    <t>REDRESOR NUMERIC TRIFAZAT</t>
  </si>
  <si>
    <t>121/27.12.2005</t>
  </si>
  <si>
    <t>2702145</t>
  </si>
  <si>
    <t>PRESA MUFAT K19</t>
  </si>
  <si>
    <t>115/21.12.2005</t>
  </si>
  <si>
    <t>2.1.19.</t>
  </si>
  <si>
    <t>2702151</t>
  </si>
  <si>
    <t>2702152</t>
  </si>
  <si>
    <t>2702153</t>
  </si>
  <si>
    <t>2702154</t>
  </si>
  <si>
    <t>2702155</t>
  </si>
  <si>
    <t>2702156</t>
  </si>
  <si>
    <t>MOTOCOSITOARE FS 300</t>
  </si>
  <si>
    <t>110/02.12.2005</t>
  </si>
  <si>
    <t>2.1.24.3.</t>
  </si>
  <si>
    <t>2702157</t>
  </si>
  <si>
    <t>2702158</t>
  </si>
  <si>
    <t>2702159</t>
  </si>
  <si>
    <t>2702160</t>
  </si>
  <si>
    <t>2702161</t>
  </si>
  <si>
    <t>2702162</t>
  </si>
  <si>
    <t>2702163</t>
  </si>
  <si>
    <t>2702164</t>
  </si>
  <si>
    <t>2702165</t>
  </si>
  <si>
    <t>2702166</t>
  </si>
  <si>
    <t>2702167</t>
  </si>
  <si>
    <t>2702168</t>
  </si>
  <si>
    <t>MOTOFIERASTRAU CU MOT TERMIC VEGETATIE MS 361</t>
  </si>
  <si>
    <t>109/02.12.2005</t>
  </si>
  <si>
    <t>2.1.8.1.</t>
  </si>
  <si>
    <t>2702172</t>
  </si>
  <si>
    <t>2702173</t>
  </si>
  <si>
    <t>2702174</t>
  </si>
  <si>
    <t>ELECTROCOMPRESOR PORTABIL CT4/470/200</t>
  </si>
  <si>
    <t>108/02.12.2005</t>
  </si>
  <si>
    <t>2.1.16.4.</t>
  </si>
  <si>
    <t>2702179</t>
  </si>
  <si>
    <t>GENERATOR ESE 606 HS 6T</t>
  </si>
  <si>
    <t>116/27.12.2005</t>
  </si>
  <si>
    <t>2.1.16.1.2.</t>
  </si>
  <si>
    <t>2702175</t>
  </si>
  <si>
    <t>2702176</t>
  </si>
  <si>
    <t>2702177</t>
  </si>
  <si>
    <t>2702178</t>
  </si>
  <si>
    <t>SCANNER A3</t>
  </si>
  <si>
    <t>125/30.12.2005</t>
  </si>
  <si>
    <t>3702056</t>
  </si>
  <si>
    <t>SCANNER A0 COLOR</t>
  </si>
  <si>
    <t>127/30.12.2005</t>
  </si>
  <si>
    <t>3702059</t>
  </si>
  <si>
    <t>PLOTER COLOR A0</t>
  </si>
  <si>
    <t>123/30.12.2005</t>
  </si>
  <si>
    <t>3702060</t>
  </si>
  <si>
    <t>IMPRIMANTA EPSON FX890 MATRICIALA A4</t>
  </si>
  <si>
    <t>132/30.12.2005</t>
  </si>
  <si>
    <t>3702061</t>
  </si>
  <si>
    <t>3702062</t>
  </si>
  <si>
    <t>3702063</t>
  </si>
  <si>
    <t>3702064</t>
  </si>
  <si>
    <t>3702065</t>
  </si>
  <si>
    <t>3702066</t>
  </si>
  <si>
    <t>3702067</t>
  </si>
  <si>
    <t>3702068</t>
  </si>
  <si>
    <t>IMPRIMANTA EPSON FX2190 MATRICIALA A3</t>
  </si>
  <si>
    <t>133/30.12.2005</t>
  </si>
  <si>
    <t>3702069</t>
  </si>
  <si>
    <t>3702070</t>
  </si>
  <si>
    <t>3702071</t>
  </si>
  <si>
    <t>3702072</t>
  </si>
  <si>
    <t>3702073</t>
  </si>
  <si>
    <t>3702074</t>
  </si>
  <si>
    <t>3702075</t>
  </si>
  <si>
    <t>3702076</t>
  </si>
  <si>
    <t>3702077</t>
  </si>
  <si>
    <t>MEGOHMETRU 5000V</t>
  </si>
  <si>
    <t>122/22.12.2005</t>
  </si>
  <si>
    <t>2.2.3.1.</t>
  </si>
  <si>
    <t>3702078</t>
  </si>
  <si>
    <t>3702079</t>
  </si>
  <si>
    <t>3702080</t>
  </si>
  <si>
    <t>3702082</t>
  </si>
  <si>
    <t>APARAT DE MAS REZIST OHMICE MICI PME 100</t>
  </si>
  <si>
    <t>114/19.12.2005</t>
  </si>
  <si>
    <t>3702083</t>
  </si>
  <si>
    <t>3702084</t>
  </si>
  <si>
    <t>3702085</t>
  </si>
  <si>
    <t>TRUSA SEMIAUT MAS RIGIDITATE DIEL ULEI MEGGER OTS</t>
  </si>
  <si>
    <t>113/13.12.2005</t>
  </si>
  <si>
    <t>3702086</t>
  </si>
  <si>
    <t>3702087</t>
  </si>
  <si>
    <t>3702088</t>
  </si>
  <si>
    <t>3702089</t>
  </si>
  <si>
    <t>3702090</t>
  </si>
  <si>
    <t>MEGOHMERTU 5000V</t>
  </si>
  <si>
    <t>3702081</t>
  </si>
  <si>
    <t>SCANER A4</t>
  </si>
  <si>
    <t>126/30.12.2005</t>
  </si>
  <si>
    <t>3702057</t>
  </si>
  <si>
    <t>3702058</t>
  </si>
  <si>
    <t>COPIATOR A3</t>
  </si>
  <si>
    <t>124/30.12.2005</t>
  </si>
  <si>
    <t>3702049</t>
  </si>
  <si>
    <t>TELEFON DIGITAL MITEL SS4015</t>
  </si>
  <si>
    <t>134/30.12.2005</t>
  </si>
  <si>
    <t>3702050</t>
  </si>
  <si>
    <t>TELEFON DIGITAL MITEL SS 4015</t>
  </si>
  <si>
    <t>3702051</t>
  </si>
  <si>
    <t>TELEFON DIGITAL MITEL SS 4025</t>
  </si>
  <si>
    <t>135/30.12.2005</t>
  </si>
  <si>
    <t>3702052</t>
  </si>
  <si>
    <t>3702053</t>
  </si>
  <si>
    <t>TELEFON DIGITAL MITEL SS 4150</t>
  </si>
  <si>
    <t>136/30.12.2005</t>
  </si>
  <si>
    <t>6.2.1.</t>
  </si>
  <si>
    <t>3702054</t>
  </si>
  <si>
    <t>3702055</t>
  </si>
  <si>
    <t>LES 20KV TIPOGRAFIE I STE8619-8239 0.310KM PCZ8044</t>
  </si>
  <si>
    <t>60000007232</t>
  </si>
  <si>
    <t>LEA 20KV SLOB INTRE STILP5DERIV PTA8592 STE</t>
  </si>
  <si>
    <t>60000007234</t>
  </si>
  <si>
    <t>les20kv slobozia canalizare de la pcz8071 la pcz</t>
  </si>
  <si>
    <t>03,10,2005</t>
  </si>
  <si>
    <t>83/03,10,2005</t>
  </si>
  <si>
    <t>60000005310</t>
  </si>
  <si>
    <t>CONDUCTA DISTRIGAZ TANDAREI 36.5M</t>
  </si>
  <si>
    <t>15 /12.12.2005</t>
  </si>
  <si>
    <t>0.0365</t>
  </si>
  <si>
    <t>1.9.3.</t>
  </si>
  <si>
    <t>60000007239</t>
  </si>
  <si>
    <t>CENTRALA TERMICA 24KV</t>
  </si>
  <si>
    <t>2.1.16.5</t>
  </si>
  <si>
    <t>2702106</t>
  </si>
  <si>
    <t>TRUSA CU SCULE TSG 2</t>
  </si>
  <si>
    <t>2702109</t>
  </si>
  <si>
    <t>MONITOR PHILIPS 17 " LCD</t>
  </si>
  <si>
    <t>3701950</t>
  </si>
  <si>
    <t>cronometru numeric portabil 3 canale</t>
  </si>
  <si>
    <t>2.2.2.3.</t>
  </si>
  <si>
    <t>2702110</t>
  </si>
  <si>
    <t>CRONOMETRU NUMERIC PORTABIL 3 CANALE</t>
  </si>
  <si>
    <t>2702111</t>
  </si>
  <si>
    <t>2702112</t>
  </si>
  <si>
    <t>1/13,01,2005</t>
  </si>
  <si>
    <t>TERMINAL PORTABIL PROGRAMARE (CALCULATOR)</t>
  </si>
  <si>
    <t>2,2,9,</t>
  </si>
  <si>
    <t>LOCAL OPS MANAGER SD CALARASI</t>
  </si>
  <si>
    <t>NECORPORAL</t>
  </si>
  <si>
    <t>VOIP</t>
  </si>
  <si>
    <t>3/13,01,2005</t>
  </si>
  <si>
    <t>VOICE OVER IP (TELECOMUNICATII)</t>
  </si>
  <si>
    <t>2,1,22,5,3,</t>
  </si>
  <si>
    <t>5/13,01,2005</t>
  </si>
  <si>
    <t>VIDEOCONFERINTA SD CALARASI</t>
  </si>
  <si>
    <t>17/13,12,2005</t>
  </si>
  <si>
    <t>MONITOR PHILIPS</t>
  </si>
  <si>
    <t>390009</t>
  </si>
  <si>
    <t>Achizitie monitor Philips 17</t>
  </si>
  <si>
    <t>3200/21.11.2005</t>
  </si>
  <si>
    <t>204620-204629</t>
  </si>
  <si>
    <t>MASINA DE GAURIT CU PERCUTIE GSB 22-2 RE 060114656</t>
  </si>
  <si>
    <t>3217/22.12.05</t>
  </si>
  <si>
    <t>204760</t>
  </si>
  <si>
    <t>GWS 26-230 JBV 0601856G08</t>
  </si>
  <si>
    <t>204761</t>
  </si>
  <si>
    <t>204762</t>
  </si>
  <si>
    <t>APARAT SUDURA IN CC PORTABIL TECHNOLOGY 220 TELWIN</t>
  </si>
  <si>
    <t>3219/22.12.05</t>
  </si>
  <si>
    <t>204763</t>
  </si>
  <si>
    <t>BORMASINA ELECTRICA DE BANC WTB1203(620023)</t>
  </si>
  <si>
    <t>204764</t>
  </si>
  <si>
    <t>ELECTROPOMPA LOWARA DL125</t>
  </si>
  <si>
    <t>2.1.17.1.3.</t>
  </si>
  <si>
    <t>204768</t>
  </si>
  <si>
    <t>204769</t>
  </si>
  <si>
    <t>204770</t>
  </si>
  <si>
    <t>GRUP ELECTROGEN AGT 8203 HSB</t>
  </si>
  <si>
    <t>204771</t>
  </si>
  <si>
    <t>204772</t>
  </si>
  <si>
    <t>MS361(MOTIFIERASTRAU)</t>
  </si>
  <si>
    <t>2.1.8.1.1.</t>
  </si>
  <si>
    <t>204775</t>
  </si>
  <si>
    <t>DUPLEX HIDRAULIC RHT 160</t>
  </si>
  <si>
    <t>3218/22.12.05</t>
  </si>
  <si>
    <t>204776</t>
  </si>
  <si>
    <t>204777</t>
  </si>
  <si>
    <t>204778</t>
  </si>
  <si>
    <t>SCARA CLEMUIT 011/AG</t>
  </si>
  <si>
    <t>204779</t>
  </si>
  <si>
    <t>FOARFECA HIDRAULICA PT TAIAT CONDUCTOR HTC-041</t>
  </si>
  <si>
    <t>204780</t>
  </si>
  <si>
    <t>TRUSA PRESE PAPUCI HT 131C</t>
  </si>
  <si>
    <t>204781</t>
  </si>
  <si>
    <t>204782</t>
  </si>
  <si>
    <t>204783</t>
  </si>
  <si>
    <t>204785</t>
  </si>
  <si>
    <t>204786</t>
  </si>
  <si>
    <t>204787</t>
  </si>
  <si>
    <t>GWS 26-230 JB 0601856908</t>
  </si>
  <si>
    <t>204788</t>
  </si>
  <si>
    <t>204784</t>
  </si>
  <si>
    <t>10214/12.2005</t>
  </si>
  <si>
    <t>ANALIZATOR TRIFAZIC CALIT EN EL</t>
  </si>
  <si>
    <t>204765</t>
  </si>
  <si>
    <t>OSCILOSCOP DIGITAL PORTABIL HAMEG 507</t>
  </si>
  <si>
    <t>3229/29.12.05</t>
  </si>
  <si>
    <t>204766</t>
  </si>
  <si>
    <t>204767</t>
  </si>
  <si>
    <t>MEGAOHMETRU DIGITAL 5000V CA 6545</t>
  </si>
  <si>
    <t>3231/30.12.05</t>
  </si>
  <si>
    <t>204789</t>
  </si>
  <si>
    <t>204790</t>
  </si>
  <si>
    <t>204791</t>
  </si>
  <si>
    <t>204792</t>
  </si>
  <si>
    <t>204793</t>
  </si>
  <si>
    <t>204794</t>
  </si>
  <si>
    <t>APARAT REZIST OHMICA TRAFO PUTERE METRAHIT 27M</t>
  </si>
  <si>
    <t>204795</t>
  </si>
  <si>
    <t>204796</t>
  </si>
  <si>
    <t>204797</t>
  </si>
  <si>
    <t>204798</t>
  </si>
  <si>
    <t>204799</t>
  </si>
  <si>
    <t>204800</t>
  </si>
  <si>
    <t>APARAT MASURAT PRIZE DE PAMINT MI 2124</t>
  </si>
  <si>
    <t>204801</t>
  </si>
  <si>
    <t>204802</t>
  </si>
  <si>
    <t>204803</t>
  </si>
  <si>
    <t>204804</t>
  </si>
  <si>
    <t>204805</t>
  </si>
  <si>
    <t>204806</t>
  </si>
  <si>
    <t>8831/09.11.05</t>
  </si>
  <si>
    <t>PALAN LEVIER 1.5 T DISPOZITIV RACI</t>
  </si>
  <si>
    <t>2.3.6.1.</t>
  </si>
  <si>
    <t>204774</t>
  </si>
  <si>
    <t>PALAN LEVIER 3T DISPOZITIV RACI</t>
  </si>
  <si>
    <t>204773</t>
  </si>
  <si>
    <t>COPIATOR A4 B12 HVB160-120-4980-461-C1</t>
  </si>
  <si>
    <t>3214/20.12.05</t>
  </si>
  <si>
    <t>310673</t>
  </si>
  <si>
    <t>310674</t>
  </si>
  <si>
    <t>310675</t>
  </si>
  <si>
    <t>310676</t>
  </si>
  <si>
    <t>310677</t>
  </si>
  <si>
    <t>310678</t>
  </si>
  <si>
    <t>310679</t>
  </si>
  <si>
    <t>COPIATOR A0 DMR A045</t>
  </si>
  <si>
    <t>310680</t>
  </si>
  <si>
    <t>IMPRIMANTA DF*9000 A3 MATRICIALA</t>
  </si>
  <si>
    <t>3234/30.12.05</t>
  </si>
  <si>
    <t>310681</t>
  </si>
  <si>
    <t>310682</t>
  </si>
  <si>
    <t>310683</t>
  </si>
  <si>
    <t>IMPRIMANTA F*2190 A3</t>
  </si>
  <si>
    <t>310684</t>
  </si>
  <si>
    <t>310685</t>
  </si>
  <si>
    <t>310686</t>
  </si>
  <si>
    <t>310687</t>
  </si>
  <si>
    <t>310688</t>
  </si>
  <si>
    <t>310689</t>
  </si>
  <si>
    <t>310690</t>
  </si>
  <si>
    <t>310691</t>
  </si>
  <si>
    <t>310692</t>
  </si>
  <si>
    <t>310693</t>
  </si>
  <si>
    <t>310694</t>
  </si>
  <si>
    <t>310695</t>
  </si>
  <si>
    <t>310696</t>
  </si>
  <si>
    <t>310697</t>
  </si>
  <si>
    <t>310698</t>
  </si>
  <si>
    <t>310699</t>
  </si>
  <si>
    <t>310700</t>
  </si>
  <si>
    <t>310701</t>
  </si>
  <si>
    <t>310702</t>
  </si>
  <si>
    <t>310703</t>
  </si>
  <si>
    <t>310704</t>
  </si>
  <si>
    <t>310705</t>
  </si>
  <si>
    <t>310706</t>
  </si>
  <si>
    <t>310707</t>
  </si>
  <si>
    <t>310708</t>
  </si>
  <si>
    <t>310709</t>
  </si>
  <si>
    <t>310710</t>
  </si>
  <si>
    <t>310711</t>
  </si>
  <si>
    <t>310712</t>
  </si>
  <si>
    <t>310713</t>
  </si>
  <si>
    <t>310714</t>
  </si>
  <si>
    <t>310715</t>
  </si>
  <si>
    <t>310716</t>
  </si>
  <si>
    <t>IMPRIMANTA LQ 590 A4</t>
  </si>
  <si>
    <t>310717</t>
  </si>
  <si>
    <t>310718</t>
  </si>
  <si>
    <t>310719</t>
  </si>
  <si>
    <t>310720</t>
  </si>
  <si>
    <t>310721</t>
  </si>
  <si>
    <t>310722</t>
  </si>
  <si>
    <t>310723</t>
  </si>
  <si>
    <t>310724</t>
  </si>
  <si>
    <t>310725</t>
  </si>
  <si>
    <t>310726</t>
  </si>
  <si>
    <t>310727</t>
  </si>
  <si>
    <t>310728</t>
  </si>
  <si>
    <t>310729</t>
  </si>
  <si>
    <t>310730</t>
  </si>
  <si>
    <t>310731</t>
  </si>
  <si>
    <t>310732</t>
  </si>
  <si>
    <t>310733</t>
  </si>
  <si>
    <t>310734</t>
  </si>
  <si>
    <t>PLOTTER HP DJ 500 AO 16M 1200-600DPI</t>
  </si>
  <si>
    <t>3230/29.12.05</t>
  </si>
  <si>
    <t>310735</t>
  </si>
  <si>
    <t>SCANNER A3 EPSON GT 15000</t>
  </si>
  <si>
    <t>3235/30.12.05</t>
  </si>
  <si>
    <t>310736</t>
  </si>
  <si>
    <t>310737</t>
  </si>
  <si>
    <t>310738</t>
  </si>
  <si>
    <t>310739</t>
  </si>
  <si>
    <t>SCANNER AO DCE CS 4032</t>
  </si>
  <si>
    <t>310740</t>
  </si>
  <si>
    <t>LICENTA ADOBE ACROBAT6.0 PROFESSIONAL/ WIN</t>
  </si>
  <si>
    <t>236/13.01.05</t>
  </si>
  <si>
    <t>SERVER SAP- (FARA DENOMINARE)</t>
  </si>
  <si>
    <t>141/27-07-2005</t>
  </si>
  <si>
    <t>30074</t>
  </si>
  <si>
    <t>LAPTOP"LIFEBOOK S70 020 CENTRINO"</t>
  </si>
  <si>
    <t>143/30.09.2005</t>
  </si>
  <si>
    <t>30076</t>
  </si>
  <si>
    <t>LAPTOP"AMILO PRO V2020FU APED"</t>
  </si>
  <si>
    <t>142/30.09.2005</t>
  </si>
  <si>
    <t>30075</t>
  </si>
  <si>
    <t>DIGITAL COPIER DI 2510</t>
  </si>
  <si>
    <t>140/29.09.2005</t>
  </si>
  <si>
    <t>60036</t>
  </si>
  <si>
    <t>SERVER DE TEST IBM</t>
  </si>
  <si>
    <t>147/30.11.2005</t>
  </si>
  <si>
    <t>30098</t>
  </si>
  <si>
    <t>SERVER DE BAZE DE DATE IBM</t>
  </si>
  <si>
    <t>148/30.11.2005</t>
  </si>
  <si>
    <t>30099</t>
  </si>
  <si>
    <t>SERVER DE APLICATIE X346</t>
  </si>
  <si>
    <t>149/30.11.2005</t>
  </si>
  <si>
    <t>30100</t>
  </si>
  <si>
    <t>MONITOR PLAT</t>
  </si>
  <si>
    <t>144/11.11.2005</t>
  </si>
  <si>
    <t>30083-30097</t>
  </si>
  <si>
    <t>SERVER PENTRU VFA</t>
  </si>
  <si>
    <t>2/18.04.2005</t>
  </si>
  <si>
    <t>30068</t>
  </si>
  <si>
    <t>SWITCH HP PROCURVE 2524.24 PORTURI 10/100 MBPS</t>
  </si>
  <si>
    <t>30069</t>
  </si>
  <si>
    <t>30073</t>
  </si>
  <si>
    <t>TERMINAL PORTABIL DE VIDEOCONFERINTA TIP 1</t>
  </si>
  <si>
    <t>30070</t>
  </si>
  <si>
    <t>TERMINAL PORTABIL DE VIDEOCONFERINTA</t>
  </si>
  <si>
    <t>30071</t>
  </si>
  <si>
    <t>MN 5720 CONFERENCE BRIDGE SOFTWARE OPTION</t>
  </si>
  <si>
    <t>30072</t>
  </si>
  <si>
    <t>MULTIFUNCTIONAL LASERJET 3020</t>
  </si>
  <si>
    <t>157/30.12.2005</t>
  </si>
  <si>
    <t>30106</t>
  </si>
  <si>
    <t>SCANER A32 EPSON GT 15000</t>
  </si>
  <si>
    <t>30107</t>
  </si>
  <si>
    <t>SCANER A3 EPSON GT 15000</t>
  </si>
  <si>
    <t>30105</t>
  </si>
  <si>
    <t>IMPRIMANTAEPSON FX 2190(18 ACE)- MATRICIALA A3</t>
  </si>
  <si>
    <t>158/30.12.2005</t>
  </si>
  <si>
    <t>30108</t>
  </si>
  <si>
    <t>30111</t>
  </si>
  <si>
    <t>SERVER CROS TEST</t>
  </si>
  <si>
    <t>164/30.12.2005</t>
  </si>
  <si>
    <t>30112</t>
  </si>
  <si>
    <t>SERVER 1 BILLING PRODUCTIV CROS</t>
  </si>
  <si>
    <t>165/30.12.2005</t>
  </si>
  <si>
    <t>30113</t>
  </si>
  <si>
    <t>UPS BILLING:APC SMART UPS 10000 VA+BATERY+START UP</t>
  </si>
  <si>
    <t>166/30.12.2005</t>
  </si>
  <si>
    <t>30114</t>
  </si>
  <si>
    <t>30115</t>
  </si>
  <si>
    <t>30116</t>
  </si>
  <si>
    <t>155/22.12.2005</t>
  </si>
  <si>
    <t>30101</t>
  </si>
  <si>
    <t>30102</t>
  </si>
  <si>
    <t>30103</t>
  </si>
  <si>
    <t>30104</t>
  </si>
  <si>
    <t>PLOTTER HP DJ 500 AO 16M 1200*00 DPICOL</t>
  </si>
  <si>
    <t>151/21.12.2005</t>
  </si>
  <si>
    <t>60037</t>
  </si>
  <si>
    <t>60038</t>
  </si>
  <si>
    <t>60039</t>
  </si>
  <si>
    <t>COPIATOR A4 BIZ HVB 160 120-1980-461 C1</t>
  </si>
  <si>
    <t>152/21.12.2005</t>
  </si>
  <si>
    <t>60040</t>
  </si>
  <si>
    <t>60041</t>
  </si>
  <si>
    <t>60042</t>
  </si>
  <si>
    <t>60043</t>
  </si>
  <si>
    <t>60044</t>
  </si>
  <si>
    <t>60045</t>
  </si>
  <si>
    <t>COPIATOR A3BIZ HVB 160 120-1980-461 C1</t>
  </si>
  <si>
    <t>153/21.12.2005</t>
  </si>
  <si>
    <t>60046</t>
  </si>
  <si>
    <t>60047</t>
  </si>
  <si>
    <t>154/21.12.2005</t>
  </si>
  <si>
    <t>60048</t>
  </si>
  <si>
    <t>159/30.12.2005</t>
  </si>
  <si>
    <t>60049</t>
  </si>
  <si>
    <t>60050</t>
  </si>
  <si>
    <t>60051</t>
  </si>
  <si>
    <t>60052</t>
  </si>
  <si>
    <t>60053</t>
  </si>
  <si>
    <t>60054</t>
  </si>
  <si>
    <t>60055</t>
  </si>
  <si>
    <t>160/30.12.2005</t>
  </si>
  <si>
    <t>60056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</si>
  <si>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</si>
  <si>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</si>
  <si>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</si>
  <si>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</si>
  <si>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</si>
  <si>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</si>
  <si>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</si>
  <si>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</si>
  <si>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60065</t>
  </si>
  <si>
    <t>60066</t>
  </si>
  <si>
    <t>60067</t>
  </si>
  <si>
    <t>60068</t>
  </si>
  <si>
    <t>60069</t>
  </si>
  <si>
    <t>60070</t>
  </si>
  <si>
    <t>60071</t>
  </si>
  <si>
    <t>161/30.12.2005</t>
  </si>
  <si>
    <t>60072</t>
  </si>
  <si>
    <t>60073</t>
  </si>
  <si>
    <t>60074</t>
  </si>
  <si>
    <t>60075</t>
  </si>
  <si>
    <t>60076</t>
  </si>
  <si>
    <t>60077</t>
  </si>
  <si>
    <t>60078</t>
  </si>
  <si>
    <t>60079</t>
  </si>
  <si>
    <t>60080</t>
  </si>
  <si>
    <t>60081</t>
  </si>
  <si>
    <t>SOFTWARE 5700 VFA (100 LICENTE)</t>
  </si>
  <si>
    <t>30</t>
  </si>
  <si>
    <t>LICENTA CROS FRC</t>
  </si>
  <si>
    <t>145/30.11.2005</t>
  </si>
  <si>
    <t>LICENTA ORACLE -(PT CLIENTI)</t>
  </si>
  <si>
    <t>146/30.11.2005</t>
  </si>
  <si>
    <t>APLICATIE SALARII</t>
  </si>
  <si>
    <t>150/14.12.2005</t>
  </si>
  <si>
    <t>ALPICATIE INFORMATICA NOTE DECONTARE PZU</t>
  </si>
  <si>
    <t>156/22.12.2005</t>
  </si>
  <si>
    <t>SOFT MS DSKTPPRO BZ LIC/SA PACK MVL( 600BUC)</t>
  </si>
  <si>
    <t>163/30.12.2005</t>
  </si>
  <si>
    <t>SOFT MS WIN SVR STD BZ LIC/SA PACK(14 BUC)</t>
  </si>
  <si>
    <t>SOFT MS WIN SVR ENT LIST LANGUAGES(4 BUC)</t>
  </si>
  <si>
    <t>SOFT MS EXCH SVR BZ LIC/SA PACK(2 BUC)</t>
  </si>
  <si>
    <t>SOFT MS EXCH ENT BZ LIC/SA PACK MVL</t>
  </si>
  <si>
    <t>SOFT MS SHRPNT PRTL SVR BZ LIC/SA PACK(7 BUC)</t>
  </si>
  <si>
    <t>SOFT MS PROJECT PRO W32 BZ LIC/SA(7 BUC)</t>
  </si>
  <si>
    <t>SOFT MS PROJECT W32 BZ LIC/SA(14 BUC)</t>
  </si>
  <si>
    <t>SOFT MSSQL SVR STD EDTN WIN32 LIST(7 BUC)</t>
  </si>
  <si>
    <t>SOFT MS SQL CAL WIN32 LST LIC/SA PK ( 10 BUC)</t>
  </si>
  <si>
    <t>SOFT MS VISIO PRO W32 BZ LIC/SA PACK(14 BUC)</t>
  </si>
  <si>
    <t>SOFT MS ISA SVR ENT ED LIC/SA PK MVL(1 BUC)</t>
  </si>
  <si>
    <t>SOFT MS ISA SVR STD BZ LIC/SA PACK(1 BUC)</t>
  </si>
  <si>
    <t>SOFT MS MOM OPS MGR SERV ENTPR</t>
  </si>
  <si>
    <t>SOFT MS SYS MGMT SVR ENT ED LIC/SA (1 BUC)</t>
  </si>
  <si>
    <t>SOFT MS WIN RGHTS MGT SVC CAL WIN NT LIC/SA(100 BU</t>
  </si>
  <si>
    <t>SOFT MS VSTUDIO PRO WMSDN(10 BUC)</t>
  </si>
  <si>
    <t>A9P- 00109 VIRTUAL SVR ENT LISTED (1BUC)</t>
  </si>
  <si>
    <t>GRUP MASURA TELETRANSMISIE UM RADIOCOMUNICATII</t>
  </si>
  <si>
    <t>204807</t>
  </si>
  <si>
    <t>GRUP MASURA TELETRANSMISIE SUBSTATIE TRACTIUNE</t>
  </si>
  <si>
    <t>204808</t>
  </si>
  <si>
    <t>GRUP MASURA TELETRANSMISIE PUNCT CONEXIUNI CARAIMA</t>
  </si>
  <si>
    <t>204809</t>
  </si>
  <si>
    <t>GRUP MASURA TELETRANSMISIE METRO II</t>
  </si>
  <si>
    <t>204810</t>
  </si>
  <si>
    <t>GRUP MASURA TELETRANSMISIE ST REPOMPARE PALAS</t>
  </si>
  <si>
    <t>204811</t>
  </si>
  <si>
    <t>GRUP MASURA TELETRANSMISIE STATIE REPOMPARE PALAS</t>
  </si>
  <si>
    <t>204812</t>
  </si>
  <si>
    <t>GRUP MASURA TELETRANSMISIE REZERVOR 20000 PALAS</t>
  </si>
  <si>
    <t>204813</t>
  </si>
  <si>
    <t>GRUP MASURA TELETRANSMISIE ST EPURATIE</t>
  </si>
  <si>
    <t>204814</t>
  </si>
  <si>
    <t>GRUP MASURA TELETRANSMISIE STATIE REPOMPARE</t>
  </si>
  <si>
    <t>204815</t>
  </si>
  <si>
    <t>GRUP MASURA TELETRANSMISIE STATIE EPURARE</t>
  </si>
  <si>
    <t>204816</t>
  </si>
  <si>
    <t>GRUP MASURA TELETRANSMISIE REZERVOR 20000</t>
  </si>
  <si>
    <t>204817</t>
  </si>
  <si>
    <t>GRUP MASURA TELETRANSMISIE RAJA POMPA APA</t>
  </si>
  <si>
    <t>204818</t>
  </si>
  <si>
    <t>GRUP MASURA TELETRANSMISIE RAJA PUT 2 MAMAIA</t>
  </si>
  <si>
    <t>204819</t>
  </si>
  <si>
    <t>GRUP MASURA TELETRANSMISIE RAJA PUT 4 MAMAIA</t>
  </si>
  <si>
    <t>204820</t>
  </si>
  <si>
    <t>GRUP MASURA TELETRANSMISIE STATIEPOMPE E20 TRI+TR2</t>
  </si>
  <si>
    <t>204821</t>
  </si>
  <si>
    <t>GRUP MASURA TELETRANSMISIE REZERVOR 20000 TOMIS</t>
  </si>
  <si>
    <t>204822</t>
  </si>
  <si>
    <t>GRUP MASURA TELETRANSMISIE ST LAPUSNEANU-PT149</t>
  </si>
  <si>
    <t>204823</t>
  </si>
  <si>
    <t>GRUP MASURA TELETRANSMISIE ST PETROL SUD</t>
  </si>
  <si>
    <t>204824</t>
  </si>
  <si>
    <t>GRUP MASURA TELETRANSMISIE - PT567-TR.1+TR.2</t>
  </si>
  <si>
    <t>204825</t>
  </si>
  <si>
    <t>GRUP MASURA TELETRANSMISIE - SC DAEWOO MANGALIA</t>
  </si>
  <si>
    <t>204826</t>
  </si>
  <si>
    <t>GRUP MASURA TELETRANSMISIE - SC PLUSFOOD SRL-PT8</t>
  </si>
  <si>
    <t>204827</t>
  </si>
  <si>
    <t>GRUP MASURA TELETRANSMISIE - ECLUZA AGIGEA</t>
  </si>
  <si>
    <t>204828</t>
  </si>
  <si>
    <t>GRUP MASURA TELETRANSMISIE - TR.1+TR.2</t>
  </si>
  <si>
    <t>204829</t>
  </si>
  <si>
    <t>GRUP MASURA TELETRANSMISIE - SURSA APA TATLAGEAC</t>
  </si>
  <si>
    <t>204830</t>
  </si>
  <si>
    <t>GRUP MASURA TELETRANSMISIE - PUT 9-10 BIRUINTA</t>
  </si>
  <si>
    <t>204831</t>
  </si>
  <si>
    <t>GRUP MASURA TELETRANSMISIE - AEROP.INTER. CTA -</t>
  </si>
  <si>
    <t>204832</t>
  </si>
  <si>
    <t>GRUP MASURA TELETRANSMISIE - ST.POMPE NAZARCEA</t>
  </si>
  <si>
    <t>204833</t>
  </si>
  <si>
    <t>GRUP MASURA TELETRANSMISIE - COTA 20 OVIDIU</t>
  </si>
  <si>
    <t>204834</t>
  </si>
  <si>
    <t>GRUP MASURA TELETRANSMISIE - ST. POMPARE - GALESU</t>
  </si>
  <si>
    <t>204835</t>
  </si>
  <si>
    <t>GRUP MASURA TELETRANSMISIE - ECLUZA CERNAVODA</t>
  </si>
  <si>
    <t>204836</t>
  </si>
  <si>
    <t>GRUP MASURA TELETRANSMISIE - ST.POMPE SALIGNY</t>
  </si>
  <si>
    <t>204837</t>
  </si>
  <si>
    <t>GRUP MASURA TELETRANSMISIE - SUBSTATIE TRACTIUNE</t>
  </si>
  <si>
    <t>204838</t>
  </si>
  <si>
    <t>GRUP MASURA TELETRANSMISIE - PUT NR.3 MEDGIDIA</t>
  </si>
  <si>
    <t>204839</t>
  </si>
  <si>
    <t>GRUP MASURA TELETRANSMISIE - PT103 BASARABI</t>
  </si>
  <si>
    <t>204840</t>
  </si>
  <si>
    <t>GRUP MASURA TELETRANSMISIE - ST.EPURATIE POARTA</t>
  </si>
  <si>
    <t>204841</t>
  </si>
  <si>
    <t>GRUP MASURA TELETRANSMISIE - COTU VAII</t>
  </si>
  <si>
    <t>204842</t>
  </si>
  <si>
    <t>GRUP MASURA TELETRANSMISIE - PUT FORAT 1 CIOBANITA</t>
  </si>
  <si>
    <t>204843</t>
  </si>
  <si>
    <t>GRUP MASURA TELETRANSMISIE - SC SIRMA SI CABLURI -</t>
  </si>
  <si>
    <t>204844</t>
  </si>
  <si>
    <t>CELULE 6 KV BANCA TULCEA- MODERNIZARE PT 2</t>
  </si>
  <si>
    <t>37/29/7/2005</t>
  </si>
  <si>
    <t>30254.00</t>
  </si>
  <si>
    <t>37/29.07.2005</t>
  </si>
  <si>
    <t>modernizare pt 2</t>
  </si>
  <si>
    <t>CELULE 6 KV 3 PACII TULCEA-MODERNIZARE PT 3</t>
  </si>
  <si>
    <t>38/29/7/2005</t>
  </si>
  <si>
    <t>30297.00</t>
  </si>
  <si>
    <t>38/29.07.2005</t>
  </si>
  <si>
    <t>modernizare pt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</si>
</sst>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mm/dd/yyyy"/>
    <numFmt numFmtId="166" formatCode="d/m/yyyy"/>
    <numFmt numFmtId="167" formatCode="dd/mm/yy"/>
  </numFmts>
  <fonts count="23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0"/>
      <color indexed="12"/>
      <name val="Arial"/>
      <family val="2"/>
    </font>
    <font>
      <sz val="10"/>
      <name val="Arial CE"/>
      <charset val="238"/>
    </font>
    <font>
      <b/>
      <sz val="10"/>
      <color indexed="10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12"/>
      <name val="Arial CE"/>
      <charset val="238"/>
    </font>
    <font>
      <b/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8"/>
      <name val="Arial"/>
      <family val="2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Helv"/>
      <charset val="204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3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Border="1"/>
    <xf numFmtId="0" fontId="3" fillId="2" borderId="0" xfId="1" applyFont="1" applyFill="1"/>
    <xf numFmtId="0" fontId="3" fillId="3" borderId="0" xfId="1" applyFont="1" applyFill="1"/>
    <xf numFmtId="0" fontId="3" fillId="4" borderId="0" xfId="1" applyFont="1" applyFill="1"/>
    <xf numFmtId="0" fontId="3" fillId="5" borderId="0" xfId="1" applyFont="1" applyFill="1"/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Font="1" applyFill="1" applyBorder="1"/>
    <xf numFmtId="3" fontId="3" fillId="0" borderId="2" xfId="1" applyNumberFormat="1" applyFont="1" applyFill="1" applyBorder="1"/>
    <xf numFmtId="0" fontId="2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3" fontId="5" fillId="0" borderId="8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2" fontId="5" fillId="0" borderId="10" xfId="2" applyNumberFormat="1" applyFont="1" applyBorder="1" applyAlignment="1">
      <alignment horizontal="right"/>
    </xf>
    <xf numFmtId="2" fontId="5" fillId="0" borderId="12" xfId="2" applyNumberFormat="1" applyFont="1" applyBorder="1" applyAlignment="1">
      <alignment horizontal="right"/>
    </xf>
    <xf numFmtId="0" fontId="5" fillId="0" borderId="8" xfId="2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2" fontId="5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right" vertical="center"/>
    </xf>
    <xf numFmtId="0" fontId="5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3" fontId="5" fillId="0" borderId="17" xfId="2" applyNumberFormat="1" applyFont="1" applyBorder="1" applyAlignment="1">
      <alignment horizontal="center" wrapText="1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2" fontId="5" fillId="0" borderId="17" xfId="3" applyNumberFormat="1" applyFont="1" applyBorder="1" applyAlignment="1">
      <alignment horizontal="right" vertical="center"/>
    </xf>
    <xf numFmtId="0" fontId="5" fillId="0" borderId="17" xfId="3" applyFont="1" applyBorder="1" applyAlignment="1">
      <alignment horizontal="right" vertical="center"/>
    </xf>
    <xf numFmtId="0" fontId="5" fillId="0" borderId="17" xfId="2" applyFont="1" applyBorder="1" applyAlignment="1">
      <alignment horizontal="right"/>
    </xf>
    <xf numFmtId="3" fontId="5" fillId="0" borderId="17" xfId="2" applyNumberFormat="1" applyFont="1" applyBorder="1" applyAlignment="1">
      <alignment horizontal="center"/>
    </xf>
    <xf numFmtId="0" fontId="5" fillId="0" borderId="22" xfId="2" applyFont="1" applyBorder="1"/>
    <xf numFmtId="0" fontId="5" fillId="0" borderId="23" xfId="2" applyFont="1" applyBorder="1"/>
    <xf numFmtId="2" fontId="5" fillId="0" borderId="23" xfId="3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center"/>
    </xf>
    <xf numFmtId="0" fontId="5" fillId="0" borderId="24" xfId="2" applyFont="1" applyBorder="1"/>
    <xf numFmtId="0" fontId="5" fillId="0" borderId="25" xfId="2" applyFont="1" applyBorder="1"/>
    <xf numFmtId="0" fontId="3" fillId="0" borderId="0" xfId="1" applyFont="1" applyFill="1" applyAlignment="1">
      <alignment horizontal="center"/>
    </xf>
    <xf numFmtId="0" fontId="2" fillId="8" borderId="3" xfId="1" applyFont="1" applyFill="1" applyBorder="1" applyAlignment="1">
      <alignment horizontal="center" vertical="center"/>
    </xf>
    <xf numFmtId="0" fontId="3" fillId="8" borderId="3" xfId="1" applyFont="1" applyFill="1" applyBorder="1" applyAlignment="1">
      <alignment vertical="center" wrapText="1"/>
    </xf>
    <xf numFmtId="0" fontId="3" fillId="8" borderId="3" xfId="1" applyFont="1" applyFill="1" applyBorder="1" applyAlignment="1">
      <alignment horizontal="left" vertical="center" wrapText="1"/>
    </xf>
    <xf numFmtId="0" fontId="3" fillId="8" borderId="3" xfId="1" applyFont="1" applyFill="1" applyBorder="1" applyAlignment="1">
      <alignment horizontal="right" vertical="center" wrapText="1"/>
    </xf>
    <xf numFmtId="3" fontId="3" fillId="8" borderId="3" xfId="1" applyNumberFormat="1" applyFont="1" applyFill="1" applyBorder="1" applyAlignment="1">
      <alignment horizontal="right" vertical="center" wrapText="1"/>
    </xf>
    <xf numFmtId="3" fontId="3" fillId="8" borderId="3" xfId="1" applyNumberFormat="1" applyFont="1" applyFill="1" applyBorder="1" applyAlignment="1">
      <alignment horizontal="right"/>
    </xf>
    <xf numFmtId="0" fontId="8" fillId="8" borderId="3" xfId="2" applyFont="1" applyFill="1" applyBorder="1" applyAlignment="1">
      <alignment wrapText="1"/>
    </xf>
    <xf numFmtId="2" fontId="5" fillId="0" borderId="17" xfId="3" applyNumberFormat="1" applyFont="1" applyBorder="1" applyAlignment="1">
      <alignment horizontal="right" vertical="center"/>
    </xf>
    <xf numFmtId="0" fontId="5" fillId="0" borderId="17" xfId="3" applyFont="1" applyBorder="1" applyAlignment="1">
      <alignment horizontal="right" vertical="center"/>
    </xf>
    <xf numFmtId="0" fontId="5" fillId="0" borderId="16" xfId="2" applyFont="1" applyBorder="1"/>
    <xf numFmtId="0" fontId="5" fillId="0" borderId="17" xfId="2" applyFont="1" applyBorder="1"/>
    <xf numFmtId="2" fontId="5" fillId="0" borderId="18" xfId="3" applyNumberFormat="1" applyFont="1" applyBorder="1" applyAlignment="1">
      <alignment horizontal="right" vertical="center"/>
    </xf>
    <xf numFmtId="0" fontId="5" fillId="0" borderId="18" xfId="2" applyFont="1" applyBorder="1"/>
    <xf numFmtId="0" fontId="5" fillId="0" borderId="0" xfId="2" applyFont="1" applyBorder="1"/>
    <xf numFmtId="0" fontId="2" fillId="6" borderId="3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vertical="center" wrapText="1"/>
    </xf>
    <xf numFmtId="0" fontId="3" fillId="6" borderId="3" xfId="1" applyFont="1" applyFill="1" applyBorder="1" applyAlignment="1">
      <alignment horizontal="left" vertical="center" wrapText="1"/>
    </xf>
    <xf numFmtId="0" fontId="3" fillId="6" borderId="3" xfId="1" applyFont="1" applyFill="1" applyBorder="1" applyAlignment="1">
      <alignment horizontal="right" vertical="center" wrapText="1"/>
    </xf>
    <xf numFmtId="3" fontId="3" fillId="6" borderId="3" xfId="1" applyNumberFormat="1" applyFont="1" applyFill="1" applyBorder="1" applyAlignment="1">
      <alignment horizontal="right" vertical="center" wrapText="1"/>
    </xf>
    <xf numFmtId="3" fontId="3" fillId="6" borderId="3" xfId="1" applyNumberFormat="1" applyFont="1" applyFill="1" applyBorder="1" applyAlignment="1">
      <alignment horizontal="right"/>
    </xf>
    <xf numFmtId="3" fontId="3" fillId="6" borderId="4" xfId="1" applyNumberFormat="1" applyFont="1" applyFill="1" applyBorder="1" applyAlignment="1">
      <alignment horizontal="right"/>
    </xf>
    <xf numFmtId="0" fontId="3" fillId="8" borderId="6" xfId="2" applyFont="1" applyFill="1" applyBorder="1" applyAlignment="1">
      <alignment wrapText="1"/>
    </xf>
    <xf numFmtId="0" fontId="3" fillId="8" borderId="3" xfId="2" applyFont="1" applyFill="1" applyBorder="1" applyAlignment="1">
      <alignment horizontal="left"/>
    </xf>
    <xf numFmtId="0" fontId="1" fillId="8" borderId="3" xfId="2" applyFill="1" applyBorder="1"/>
    <xf numFmtId="3" fontId="3" fillId="8" borderId="3" xfId="2" applyNumberFormat="1" applyFont="1" applyFill="1" applyBorder="1"/>
    <xf numFmtId="3" fontId="3" fillId="8" borderId="3" xfId="2" applyNumberFormat="1" applyFont="1" applyFill="1" applyBorder="1" applyAlignment="1">
      <alignment horizontal="right"/>
    </xf>
    <xf numFmtId="0" fontId="3" fillId="8" borderId="3" xfId="2" applyFont="1" applyFill="1" applyBorder="1"/>
    <xf numFmtId="0" fontId="1" fillId="8" borderId="3" xfId="2" applyFont="1" applyFill="1" applyBorder="1" applyAlignment="1">
      <alignment horizontal="center"/>
    </xf>
    <xf numFmtId="49" fontId="3" fillId="8" borderId="3" xfId="0" applyNumberFormat="1" applyFont="1" applyFill="1" applyBorder="1"/>
    <xf numFmtId="49" fontId="3" fillId="8" borderId="3" xfId="0" applyNumberFormat="1" applyFont="1" applyFill="1" applyBorder="1" applyAlignment="1">
      <alignment horizontal="left"/>
    </xf>
    <xf numFmtId="0" fontId="1" fillId="8" borderId="4" xfId="2" applyFill="1" applyBorder="1"/>
    <xf numFmtId="3" fontId="3" fillId="8" borderId="3" xfId="0" applyNumberFormat="1" applyFont="1" applyFill="1" applyBorder="1"/>
    <xf numFmtId="49" fontId="7" fillId="8" borderId="3" xfId="0" applyNumberFormat="1" applyFont="1" applyFill="1" applyBorder="1" applyAlignment="1">
      <alignment horizontal="right"/>
    </xf>
    <xf numFmtId="0" fontId="1" fillId="8" borderId="3" xfId="2" applyFill="1" applyBorder="1" applyAlignment="1">
      <alignment horizontal="right"/>
    </xf>
    <xf numFmtId="0" fontId="9" fillId="8" borderId="4" xfId="2" applyFont="1" applyFill="1" applyBorder="1"/>
    <xf numFmtId="0" fontId="2" fillId="10" borderId="3" xfId="1" applyFont="1" applyFill="1" applyBorder="1" applyAlignment="1">
      <alignment horizontal="center" vertical="center"/>
    </xf>
    <xf numFmtId="0" fontId="3" fillId="10" borderId="3" xfId="1" applyFont="1" applyFill="1" applyBorder="1" applyAlignment="1">
      <alignment vertical="center" wrapText="1"/>
    </xf>
    <xf numFmtId="0" fontId="3" fillId="10" borderId="3" xfId="1" applyFont="1" applyFill="1" applyBorder="1" applyAlignment="1">
      <alignment horizontal="left" vertical="center" wrapText="1"/>
    </xf>
    <xf numFmtId="0" fontId="3" fillId="10" borderId="3" xfId="1" applyFont="1" applyFill="1" applyBorder="1" applyAlignment="1">
      <alignment horizontal="right" vertical="center" wrapText="1"/>
    </xf>
    <xf numFmtId="3" fontId="3" fillId="10" borderId="3" xfId="1" applyNumberFormat="1" applyFont="1" applyFill="1" applyBorder="1" applyAlignment="1">
      <alignment horizontal="right" vertical="center" wrapText="1"/>
    </xf>
    <xf numFmtId="3" fontId="3" fillId="10" borderId="3" xfId="1" applyNumberFormat="1" applyFont="1" applyFill="1" applyBorder="1" applyAlignment="1">
      <alignment horizontal="right"/>
    </xf>
    <xf numFmtId="3" fontId="3" fillId="10" borderId="4" xfId="1" applyNumberFormat="1" applyFont="1" applyFill="1" applyBorder="1" applyAlignment="1">
      <alignment horizontal="right"/>
    </xf>
    <xf numFmtId="0" fontId="2" fillId="11" borderId="3" xfId="1" applyFont="1" applyFill="1" applyBorder="1" applyAlignment="1">
      <alignment horizontal="center" vertical="center"/>
    </xf>
    <xf numFmtId="0" fontId="3" fillId="11" borderId="3" xfId="1" applyFont="1" applyFill="1" applyBorder="1" applyAlignment="1">
      <alignment vertical="center" wrapText="1"/>
    </xf>
    <xf numFmtId="0" fontId="3" fillId="11" borderId="3" xfId="1" applyFont="1" applyFill="1" applyBorder="1" applyAlignment="1">
      <alignment horizontal="left" vertical="center" wrapText="1"/>
    </xf>
    <xf numFmtId="0" fontId="3" fillId="11" borderId="3" xfId="1" applyFont="1" applyFill="1" applyBorder="1" applyAlignment="1">
      <alignment horizontal="right" vertical="center" wrapText="1"/>
    </xf>
    <xf numFmtId="3" fontId="3" fillId="11" borderId="3" xfId="1" applyNumberFormat="1" applyFont="1" applyFill="1" applyBorder="1" applyAlignment="1">
      <alignment horizontal="right" vertical="center" wrapText="1"/>
    </xf>
    <xf numFmtId="3" fontId="3" fillId="11" borderId="3" xfId="1" applyNumberFormat="1" applyFont="1" applyFill="1" applyBorder="1" applyAlignment="1">
      <alignment horizontal="right"/>
    </xf>
    <xf numFmtId="3" fontId="3" fillId="11" borderId="4" xfId="1" applyNumberFormat="1" applyFont="1" applyFill="1" applyBorder="1" applyAlignment="1">
      <alignment horizontal="right" vertical="center"/>
    </xf>
    <xf numFmtId="0" fontId="2" fillId="12" borderId="3" xfId="1" applyFont="1" applyFill="1" applyBorder="1" applyAlignment="1">
      <alignment horizontal="center" vertical="center"/>
    </xf>
    <xf numFmtId="0" fontId="3" fillId="12" borderId="3" xfId="1" applyFont="1" applyFill="1" applyBorder="1" applyAlignment="1">
      <alignment horizontal="left" vertical="justify" wrapText="1"/>
    </xf>
    <xf numFmtId="0" fontId="3" fillId="12" borderId="3" xfId="1" applyFont="1" applyFill="1" applyBorder="1" applyAlignment="1">
      <alignment horizontal="left" vertical="center" wrapText="1"/>
    </xf>
    <xf numFmtId="0" fontId="3" fillId="12" borderId="3" xfId="1" applyFont="1" applyFill="1" applyBorder="1" applyAlignment="1">
      <alignment horizontal="right" vertical="center" wrapText="1"/>
    </xf>
    <xf numFmtId="3" fontId="3" fillId="12" borderId="3" xfId="4" applyNumberFormat="1" applyFont="1" applyFill="1" applyBorder="1" applyAlignment="1">
      <alignment horizontal="right" vertical="center" wrapText="1"/>
    </xf>
    <xf numFmtId="3" fontId="3" fillId="12" borderId="4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2" fillId="13" borderId="3" xfId="1" applyFont="1" applyFill="1" applyBorder="1" applyAlignment="1">
      <alignment horizontal="center" vertical="center"/>
    </xf>
    <xf numFmtId="0" fontId="3" fillId="13" borderId="3" xfId="1" applyFont="1" applyFill="1" applyBorder="1" applyAlignment="1">
      <alignment vertical="center" wrapText="1"/>
    </xf>
    <xf numFmtId="0" fontId="3" fillId="13" borderId="3" xfId="1" applyFont="1" applyFill="1" applyBorder="1" applyAlignment="1">
      <alignment horizontal="left" vertical="center" wrapText="1"/>
    </xf>
    <xf numFmtId="0" fontId="3" fillId="13" borderId="3" xfId="1" applyFont="1" applyFill="1" applyBorder="1" applyAlignment="1">
      <alignment horizontal="right" vertical="center" wrapText="1"/>
    </xf>
    <xf numFmtId="3" fontId="3" fillId="13" borderId="3" xfId="1" applyNumberFormat="1" applyFont="1" applyFill="1" applyBorder="1" applyAlignment="1">
      <alignment horizontal="right" vertical="center"/>
    </xf>
    <xf numFmtId="3" fontId="3" fillId="13" borderId="3" xfId="1" applyNumberFormat="1" applyFont="1" applyFill="1" applyBorder="1" applyAlignment="1">
      <alignment horizontal="right"/>
    </xf>
    <xf numFmtId="3" fontId="3" fillId="13" borderId="4" xfId="1" applyNumberFormat="1" applyFont="1" applyFill="1" applyBorder="1" applyAlignment="1">
      <alignment horizontal="right" vertical="center"/>
    </xf>
    <xf numFmtId="0" fontId="2" fillId="14" borderId="3" xfId="1" applyFont="1" applyFill="1" applyBorder="1" applyAlignment="1">
      <alignment horizontal="center" vertical="center"/>
    </xf>
    <xf numFmtId="0" fontId="10" fillId="14" borderId="3" xfId="1" applyFont="1" applyFill="1" applyBorder="1" applyAlignment="1">
      <alignment vertical="center" wrapText="1"/>
    </xf>
    <xf numFmtId="0" fontId="3" fillId="14" borderId="3" xfId="1" applyFont="1" applyFill="1" applyBorder="1" applyAlignment="1">
      <alignment horizontal="left" vertical="center" wrapText="1"/>
    </xf>
    <xf numFmtId="0" fontId="10" fillId="14" borderId="3" xfId="1" applyFont="1" applyFill="1" applyBorder="1" applyAlignment="1">
      <alignment horizontal="right" vertical="center" wrapText="1"/>
    </xf>
    <xf numFmtId="3" fontId="10" fillId="14" borderId="3" xfId="1" applyNumberFormat="1" applyFont="1" applyFill="1" applyBorder="1" applyAlignment="1">
      <alignment horizontal="right" vertical="center"/>
    </xf>
    <xf numFmtId="3" fontId="3" fillId="14" borderId="3" xfId="1" applyNumberFormat="1" applyFont="1" applyFill="1" applyBorder="1" applyAlignment="1">
      <alignment horizontal="right"/>
    </xf>
    <xf numFmtId="3" fontId="3" fillId="14" borderId="4" xfId="1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165" fontId="3" fillId="8" borderId="3" xfId="0" applyNumberFormat="1" applyFont="1" applyFill="1" applyBorder="1"/>
    <xf numFmtId="1" fontId="3" fillId="8" borderId="3" xfId="0" applyNumberFormat="1" applyFont="1" applyFill="1" applyBorder="1" applyAlignment="1">
      <alignment horizontal="left"/>
    </xf>
    <xf numFmtId="1" fontId="11" fillId="8" borderId="4" xfId="0" applyNumberFormat="1" applyFont="1" applyFill="1" applyBorder="1"/>
    <xf numFmtId="0" fontId="10" fillId="8" borderId="3" xfId="1" applyFont="1" applyFill="1" applyBorder="1" applyAlignment="1">
      <alignment vertical="center" wrapText="1"/>
    </xf>
    <xf numFmtId="0" fontId="10" fillId="8" borderId="3" xfId="1" applyFont="1" applyFill="1" applyBorder="1" applyAlignment="1">
      <alignment horizontal="right" vertical="center" wrapText="1"/>
    </xf>
    <xf numFmtId="3" fontId="10" fillId="8" borderId="3" xfId="1" applyNumberFormat="1" applyFont="1" applyFill="1" applyBorder="1" applyAlignment="1">
      <alignment horizontal="right" vertical="center"/>
    </xf>
    <xf numFmtId="3" fontId="3" fillId="8" borderId="4" xfId="1" applyNumberFormat="1" applyFont="1" applyFill="1" applyBorder="1" applyAlignment="1">
      <alignment horizontal="right"/>
    </xf>
    <xf numFmtId="0" fontId="2" fillId="15" borderId="3" xfId="1" applyFont="1" applyFill="1" applyBorder="1" applyAlignment="1">
      <alignment horizontal="center" vertical="center"/>
    </xf>
    <xf numFmtId="0" fontId="10" fillId="15" borderId="3" xfId="1" applyFont="1" applyFill="1" applyBorder="1" applyAlignment="1">
      <alignment vertical="center" wrapText="1"/>
    </xf>
    <xf numFmtId="0" fontId="3" fillId="15" borderId="3" xfId="1" applyFont="1" applyFill="1" applyBorder="1" applyAlignment="1">
      <alignment horizontal="left" vertical="center" wrapText="1"/>
    </xf>
    <xf numFmtId="0" fontId="10" fillId="15" borderId="3" xfId="1" applyFont="1" applyFill="1" applyBorder="1" applyAlignment="1">
      <alignment horizontal="right" vertical="center" wrapText="1"/>
    </xf>
    <xf numFmtId="3" fontId="10" fillId="15" borderId="3" xfId="1" applyNumberFormat="1" applyFont="1" applyFill="1" applyBorder="1" applyAlignment="1">
      <alignment horizontal="right" vertical="center"/>
    </xf>
    <xf numFmtId="3" fontId="3" fillId="15" borderId="3" xfId="1" applyNumberFormat="1" applyFont="1" applyFill="1" applyBorder="1" applyAlignment="1">
      <alignment horizontal="right"/>
    </xf>
    <xf numFmtId="3" fontId="3" fillId="15" borderId="4" xfId="1" applyNumberFormat="1" applyFont="1" applyFill="1" applyBorder="1" applyAlignment="1">
      <alignment horizontal="right"/>
    </xf>
    <xf numFmtId="0" fontId="2" fillId="16" borderId="3" xfId="1" applyFont="1" applyFill="1" applyBorder="1" applyAlignment="1">
      <alignment horizontal="center" vertical="center"/>
    </xf>
    <xf numFmtId="0" fontId="3" fillId="16" borderId="3" xfId="1" applyFont="1" applyFill="1" applyBorder="1" applyAlignment="1">
      <alignment vertical="center" wrapText="1"/>
    </xf>
    <xf numFmtId="0" fontId="3" fillId="16" borderId="3" xfId="1" applyFont="1" applyFill="1" applyBorder="1" applyAlignment="1">
      <alignment horizontal="left" vertical="center" wrapText="1"/>
    </xf>
    <xf numFmtId="0" fontId="3" fillId="16" borderId="3" xfId="1" applyFont="1" applyFill="1" applyBorder="1" applyAlignment="1">
      <alignment horizontal="right" vertical="center" wrapText="1"/>
    </xf>
    <xf numFmtId="3" fontId="3" fillId="16" borderId="3" xfId="1" applyNumberFormat="1" applyFont="1" applyFill="1" applyBorder="1" applyAlignment="1">
      <alignment horizontal="right" vertical="center"/>
    </xf>
    <xf numFmtId="3" fontId="3" fillId="16" borderId="3" xfId="1" applyNumberFormat="1" applyFont="1" applyFill="1" applyBorder="1" applyAlignment="1">
      <alignment horizontal="right"/>
    </xf>
    <xf numFmtId="3" fontId="3" fillId="16" borderId="4" xfId="1" applyNumberFormat="1" applyFont="1" applyFill="1" applyBorder="1" applyAlignment="1">
      <alignment horizontal="right"/>
    </xf>
    <xf numFmtId="3" fontId="3" fillId="11" borderId="3" xfId="1" applyNumberFormat="1" applyFont="1" applyFill="1" applyBorder="1" applyAlignment="1">
      <alignment horizontal="right" vertical="center"/>
    </xf>
    <xf numFmtId="3" fontId="3" fillId="11" borderId="4" xfId="1" applyNumberFormat="1" applyFont="1" applyFill="1" applyBorder="1" applyAlignment="1">
      <alignment horizontal="right" vertical="center" wrapText="1"/>
    </xf>
    <xf numFmtId="0" fontId="2" fillId="17" borderId="3" xfId="1" applyFont="1" applyFill="1" applyBorder="1" applyAlignment="1">
      <alignment horizontal="center" vertical="center"/>
    </xf>
    <xf numFmtId="0" fontId="3" fillId="17" borderId="3" xfId="1" applyFont="1" applyFill="1" applyBorder="1" applyAlignment="1">
      <alignment horizontal="left" vertical="justify" wrapText="1"/>
    </xf>
    <xf numFmtId="0" fontId="3" fillId="17" borderId="3" xfId="1" applyFont="1" applyFill="1" applyBorder="1" applyAlignment="1">
      <alignment horizontal="left" vertical="center" wrapText="1"/>
    </xf>
    <xf numFmtId="0" fontId="3" fillId="17" borderId="3" xfId="1" applyFont="1" applyFill="1" applyBorder="1" applyAlignment="1">
      <alignment horizontal="right" vertical="center" wrapText="1"/>
    </xf>
    <xf numFmtId="3" fontId="3" fillId="17" borderId="3" xfId="4" applyNumberFormat="1" applyFont="1" applyFill="1" applyBorder="1" applyAlignment="1">
      <alignment horizontal="right" vertical="center" wrapText="1"/>
    </xf>
    <xf numFmtId="3" fontId="3" fillId="17" borderId="4" xfId="1" applyNumberFormat="1" applyFont="1" applyFill="1" applyBorder="1" applyAlignment="1">
      <alignment horizontal="right" vertical="center" wrapText="1"/>
    </xf>
    <xf numFmtId="0" fontId="2" fillId="18" borderId="3" xfId="1" applyFont="1" applyFill="1" applyBorder="1" applyAlignment="1">
      <alignment horizontal="center" vertical="center"/>
    </xf>
    <xf numFmtId="0" fontId="3" fillId="18" borderId="3" xfId="1" applyFont="1" applyFill="1" applyBorder="1" applyAlignment="1">
      <alignment horizontal="left" vertical="justify" wrapText="1"/>
    </xf>
    <xf numFmtId="0" fontId="3" fillId="18" borderId="3" xfId="1" applyFont="1" applyFill="1" applyBorder="1" applyAlignment="1">
      <alignment horizontal="left" vertical="center" wrapText="1"/>
    </xf>
    <xf numFmtId="14" fontId="3" fillId="18" borderId="3" xfId="1" applyNumberFormat="1" applyFont="1" applyFill="1" applyBorder="1" applyAlignment="1">
      <alignment horizontal="right" vertical="center" wrapText="1"/>
    </xf>
    <xf numFmtId="3" fontId="3" fillId="18" borderId="3" xfId="4" applyNumberFormat="1" applyFont="1" applyFill="1" applyBorder="1" applyAlignment="1">
      <alignment horizontal="right" vertical="center" wrapText="1"/>
    </xf>
    <xf numFmtId="3" fontId="3" fillId="18" borderId="4" xfId="1" applyNumberFormat="1" applyFont="1" applyFill="1" applyBorder="1" applyAlignment="1">
      <alignment horizontal="right"/>
    </xf>
    <xf numFmtId="0" fontId="2" fillId="8" borderId="6" xfId="2" applyFont="1" applyFill="1" applyBorder="1" applyAlignment="1">
      <alignment wrapText="1"/>
    </xf>
    <xf numFmtId="3" fontId="1" fillId="8" borderId="3" xfId="2" applyNumberFormat="1" applyFill="1" applyBorder="1"/>
    <xf numFmtId="3" fontId="3" fillId="8" borderId="2" xfId="2" applyNumberFormat="1" applyFont="1" applyFill="1" applyBorder="1"/>
    <xf numFmtId="3" fontId="12" fillId="8" borderId="3" xfId="0" applyNumberFormat="1" applyFont="1" applyFill="1" applyBorder="1" applyAlignment="1">
      <alignment horizontal="right"/>
    </xf>
    <xf numFmtId="166" fontId="3" fillId="8" borderId="2" xfId="2" applyNumberFormat="1" applyFont="1" applyFill="1" applyBorder="1"/>
    <xf numFmtId="0" fontId="1" fillId="8" borderId="3" xfId="2" applyFont="1" applyFill="1" applyBorder="1" applyAlignment="1">
      <alignment horizontal="right"/>
    </xf>
    <xf numFmtId="0" fontId="2" fillId="19" borderId="3" xfId="1" applyFont="1" applyFill="1" applyBorder="1" applyAlignment="1">
      <alignment horizontal="center" vertical="center"/>
    </xf>
    <xf numFmtId="0" fontId="3" fillId="19" borderId="3" xfId="1" applyFont="1" applyFill="1" applyBorder="1" applyAlignment="1">
      <alignment horizontal="left" vertical="top"/>
    </xf>
    <xf numFmtId="0" fontId="3" fillId="19" borderId="3" xfId="1" applyFont="1" applyFill="1" applyBorder="1"/>
    <xf numFmtId="3" fontId="3" fillId="19" borderId="3" xfId="1" applyNumberFormat="1" applyFont="1" applyFill="1" applyBorder="1"/>
    <xf numFmtId="3" fontId="3" fillId="19" borderId="4" xfId="1" applyNumberFormat="1" applyFont="1" applyFill="1" applyBorder="1" applyAlignment="1">
      <alignment horizontal="right"/>
    </xf>
    <xf numFmtId="0" fontId="3" fillId="0" borderId="0" xfId="1" applyFont="1" applyBorder="1"/>
    <xf numFmtId="0" fontId="3" fillId="8" borderId="26" xfId="2" applyFont="1" applyFill="1" applyBorder="1"/>
    <xf numFmtId="0" fontId="3" fillId="8" borderId="2" xfId="2" applyFont="1" applyFill="1" applyBorder="1" applyAlignment="1">
      <alignment horizontal="left"/>
    </xf>
    <xf numFmtId="0" fontId="1" fillId="8" borderId="2" xfId="2" applyFill="1" applyBorder="1"/>
    <xf numFmtId="3" fontId="3" fillId="8" borderId="2" xfId="2" applyNumberFormat="1" applyFont="1" applyFill="1" applyBorder="1" applyAlignment="1">
      <alignment horizontal="right"/>
    </xf>
    <xf numFmtId="1" fontId="1" fillId="8" borderId="2" xfId="2" applyNumberFormat="1" applyFill="1" applyBorder="1"/>
    <xf numFmtId="0" fontId="3" fillId="8" borderId="2" xfId="2" applyFont="1" applyFill="1" applyBorder="1"/>
    <xf numFmtId="0" fontId="1" fillId="8" borderId="2" xfId="2" applyFont="1" applyFill="1" applyBorder="1" applyAlignment="1">
      <alignment horizontal="center"/>
    </xf>
    <xf numFmtId="0" fontId="1" fillId="8" borderId="2" xfId="2" applyFont="1" applyFill="1" applyBorder="1" applyAlignment="1">
      <alignment horizontal="right"/>
    </xf>
    <xf numFmtId="0" fontId="9" fillId="8" borderId="27" xfId="2" applyFont="1" applyFill="1" applyBorder="1"/>
    <xf numFmtId="0" fontId="2" fillId="4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left" vertical="top" wrapText="1"/>
    </xf>
    <xf numFmtId="0" fontId="3" fillId="4" borderId="3" xfId="1" applyFont="1" applyFill="1" applyBorder="1" applyAlignment="1">
      <alignment horizontal="left" vertical="top"/>
    </xf>
    <xf numFmtId="0" fontId="3" fillId="4" borderId="3" xfId="1" applyFont="1" applyFill="1" applyBorder="1"/>
    <xf numFmtId="3" fontId="3" fillId="4" borderId="3" xfId="1" applyNumberFormat="1" applyFont="1" applyFill="1" applyBorder="1"/>
    <xf numFmtId="3" fontId="3" fillId="4" borderId="4" xfId="1" applyNumberFormat="1" applyFont="1" applyFill="1" applyBorder="1" applyAlignment="1">
      <alignment horizontal="right"/>
    </xf>
    <xf numFmtId="0" fontId="3" fillId="4" borderId="0" xfId="1" applyFont="1" applyFill="1" applyBorder="1"/>
    <xf numFmtId="0" fontId="3" fillId="4" borderId="26" xfId="2" applyFont="1" applyFill="1" applyBorder="1"/>
    <xf numFmtId="0" fontId="3" fillId="4" borderId="2" xfId="2" applyFont="1" applyFill="1" applyBorder="1" applyAlignment="1">
      <alignment horizontal="left"/>
    </xf>
    <xf numFmtId="0" fontId="1" fillId="4" borderId="2" xfId="2" applyFill="1" applyBorder="1"/>
    <xf numFmtId="3" fontId="3" fillId="4" borderId="2" xfId="2" applyNumberFormat="1" applyFont="1" applyFill="1" applyBorder="1"/>
    <xf numFmtId="3" fontId="3" fillId="4" borderId="2" xfId="2" applyNumberFormat="1" applyFont="1" applyFill="1" applyBorder="1" applyAlignment="1">
      <alignment horizontal="right"/>
    </xf>
    <xf numFmtId="1" fontId="1" fillId="4" borderId="2" xfId="2" applyNumberFormat="1" applyFill="1" applyBorder="1"/>
    <xf numFmtId="166" fontId="3" fillId="4" borderId="2" xfId="2" applyNumberFormat="1" applyFont="1" applyFill="1" applyBorder="1"/>
    <xf numFmtId="0" fontId="3" fillId="4" borderId="2" xfId="2" applyFont="1" applyFill="1" applyBorder="1"/>
    <xf numFmtId="0" fontId="1" fillId="4" borderId="2" xfId="2" applyFont="1" applyFill="1" applyBorder="1" applyAlignment="1">
      <alignment horizontal="center"/>
    </xf>
    <xf numFmtId="0" fontId="1" fillId="4" borderId="2" xfId="2" applyFont="1" applyFill="1" applyBorder="1" applyAlignment="1">
      <alignment horizontal="right"/>
    </xf>
    <xf numFmtId="0" fontId="9" fillId="4" borderId="27" xfId="2" applyFont="1" applyFill="1" applyBorder="1"/>
    <xf numFmtId="0" fontId="2" fillId="20" borderId="3" xfId="1" applyFont="1" applyFill="1" applyBorder="1" applyAlignment="1">
      <alignment horizontal="center" vertical="center"/>
    </xf>
    <xf numFmtId="0" fontId="3" fillId="20" borderId="3" xfId="1" applyFont="1" applyFill="1" applyBorder="1" applyAlignment="1">
      <alignment horizontal="left" vertical="top" wrapText="1"/>
    </xf>
    <xf numFmtId="0" fontId="3" fillId="20" borderId="3" xfId="1" applyFont="1" applyFill="1" applyBorder="1" applyAlignment="1">
      <alignment horizontal="left" vertical="top"/>
    </xf>
    <xf numFmtId="0" fontId="3" fillId="20" borderId="3" xfId="1" applyFont="1" applyFill="1" applyBorder="1"/>
    <xf numFmtId="3" fontId="3" fillId="20" borderId="3" xfId="1" applyNumberFormat="1" applyFont="1" applyFill="1" applyBorder="1"/>
    <xf numFmtId="3" fontId="3" fillId="20" borderId="4" xfId="1" applyNumberFormat="1" applyFont="1" applyFill="1" applyBorder="1" applyAlignment="1">
      <alignment horizontal="right"/>
    </xf>
    <xf numFmtId="0" fontId="3" fillId="8" borderId="28" xfId="2" applyFont="1" applyFill="1" applyBorder="1"/>
    <xf numFmtId="0" fontId="3" fillId="8" borderId="29" xfId="2" applyFont="1" applyFill="1" applyBorder="1" applyAlignment="1">
      <alignment horizontal="left"/>
    </xf>
    <xf numFmtId="0" fontId="1" fillId="8" borderId="29" xfId="2" applyFill="1" applyBorder="1"/>
    <xf numFmtId="3" fontId="3" fillId="8" borderId="29" xfId="2" applyNumberFormat="1" applyFont="1" applyFill="1" applyBorder="1"/>
    <xf numFmtId="3" fontId="3" fillId="8" borderId="29" xfId="2" applyNumberFormat="1" applyFont="1" applyFill="1" applyBorder="1" applyAlignment="1">
      <alignment horizontal="right"/>
    </xf>
    <xf numFmtId="1" fontId="1" fillId="8" borderId="29" xfId="2" applyNumberFormat="1" applyFill="1" applyBorder="1"/>
    <xf numFmtId="166" fontId="3" fillId="8" borderId="29" xfId="2" applyNumberFormat="1" applyFont="1" applyFill="1" applyBorder="1"/>
    <xf numFmtId="0" fontId="3" fillId="8" borderId="29" xfId="2" applyFont="1" applyFill="1" applyBorder="1"/>
    <xf numFmtId="0" fontId="1" fillId="8" borderId="29" xfId="2" applyFont="1" applyFill="1" applyBorder="1" applyAlignment="1">
      <alignment horizontal="center"/>
    </xf>
    <xf numFmtId="0" fontId="1" fillId="8" borderId="29" xfId="2" applyFont="1" applyFill="1" applyBorder="1" applyAlignment="1">
      <alignment horizontal="right"/>
    </xf>
    <xf numFmtId="0" fontId="1" fillId="8" borderId="29" xfId="2" applyFill="1" applyBorder="1" applyAlignment="1">
      <alignment horizontal="right"/>
    </xf>
    <xf numFmtId="0" fontId="9" fillId="8" borderId="30" xfId="2" applyFont="1" applyFill="1" applyBorder="1"/>
    <xf numFmtId="0" fontId="8" fillId="8" borderId="3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left" vertical="top" wrapText="1"/>
    </xf>
    <xf numFmtId="0" fontId="13" fillId="8" borderId="3" xfId="1" applyFont="1" applyFill="1" applyBorder="1" applyAlignment="1">
      <alignment horizontal="left" vertical="top"/>
    </xf>
    <xf numFmtId="0" fontId="13" fillId="8" borderId="3" xfId="1" applyFont="1" applyFill="1" applyBorder="1"/>
    <xf numFmtId="3" fontId="13" fillId="8" borderId="3" xfId="1" applyNumberFormat="1" applyFont="1" applyFill="1" applyBorder="1"/>
    <xf numFmtId="0" fontId="1" fillId="0" borderId="0" xfId="1" applyBorder="1"/>
    <xf numFmtId="0" fontId="1" fillId="0" borderId="0" xfId="1"/>
    <xf numFmtId="0" fontId="3" fillId="12" borderId="3" xfId="1" applyFont="1" applyFill="1" applyBorder="1" applyAlignment="1">
      <alignment horizontal="left" vertical="top" wrapText="1"/>
    </xf>
    <xf numFmtId="0" fontId="3" fillId="12" borderId="3" xfId="1" applyFont="1" applyFill="1" applyBorder="1" applyAlignment="1">
      <alignment horizontal="left" vertical="top"/>
    </xf>
    <xf numFmtId="3" fontId="1" fillId="12" borderId="3" xfId="1" applyNumberFormat="1" applyFill="1" applyBorder="1"/>
    <xf numFmtId="0" fontId="14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vertical="top" wrapText="1"/>
    </xf>
    <xf numFmtId="0" fontId="10" fillId="0" borderId="3" xfId="1" applyFont="1" applyFill="1" applyBorder="1" applyAlignment="1">
      <alignment horizontal="left" vertical="center" wrapText="1"/>
    </xf>
    <xf numFmtId="167" fontId="10" fillId="0" borderId="3" xfId="1" applyNumberFormat="1" applyFont="1" applyBorder="1" applyAlignment="1">
      <alignment horizontal="right" vertical="top" wrapText="1"/>
    </xf>
    <xf numFmtId="3" fontId="10" fillId="0" borderId="3" xfId="1" applyNumberFormat="1" applyFont="1" applyFill="1" applyBorder="1" applyAlignment="1">
      <alignment horizontal="right" vertical="top" wrapText="1"/>
    </xf>
    <xf numFmtId="3" fontId="10" fillId="0" borderId="3" xfId="1" applyNumberFormat="1" applyFont="1" applyBorder="1" applyAlignment="1">
      <alignment horizontal="right" vertical="top" wrapText="1"/>
    </xf>
    <xf numFmtId="3" fontId="10" fillId="0" borderId="4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17" fontId="10" fillId="0" borderId="3" xfId="1" applyNumberFormat="1" applyFont="1" applyBorder="1" applyAlignment="1">
      <alignment horizontal="right" vertical="top" wrapText="1"/>
    </xf>
    <xf numFmtId="3" fontId="3" fillId="0" borderId="4" xfId="1" applyNumberFormat="1" applyFont="1" applyFill="1" applyBorder="1" applyAlignment="1">
      <alignment horizontal="right"/>
    </xf>
    <xf numFmtId="0" fontId="2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right" vertical="top" wrapText="1"/>
    </xf>
    <xf numFmtId="3" fontId="3" fillId="2" borderId="3" xfId="1" applyNumberFormat="1" applyFont="1" applyFill="1" applyBorder="1" applyAlignment="1">
      <alignment horizontal="right" vertical="top" wrapText="1"/>
    </xf>
    <xf numFmtId="3" fontId="3" fillId="2" borderId="3" xfId="1" applyNumberFormat="1" applyFont="1" applyFill="1" applyBorder="1"/>
    <xf numFmtId="3" fontId="3" fillId="2" borderId="4" xfId="1" applyNumberFormat="1" applyFont="1" applyFill="1" applyBorder="1" applyAlignment="1">
      <alignment horizontal="right"/>
    </xf>
    <xf numFmtId="0" fontId="2" fillId="21" borderId="3" xfId="1" applyFont="1" applyFill="1" applyBorder="1" applyAlignment="1">
      <alignment horizontal="center" vertical="center"/>
    </xf>
    <xf numFmtId="0" fontId="3" fillId="21" borderId="3" xfId="1" applyFont="1" applyFill="1" applyBorder="1" applyAlignment="1">
      <alignment vertical="top" wrapText="1"/>
    </xf>
    <xf numFmtId="0" fontId="3" fillId="21" borderId="3" xfId="1" applyFont="1" applyFill="1" applyBorder="1" applyAlignment="1">
      <alignment horizontal="left" vertical="center" wrapText="1"/>
    </xf>
    <xf numFmtId="0" fontId="3" fillId="21" borderId="3" xfId="1" applyFont="1" applyFill="1" applyBorder="1" applyAlignment="1">
      <alignment horizontal="right" vertical="top" wrapText="1"/>
    </xf>
    <xf numFmtId="3" fontId="3" fillId="21" borderId="3" xfId="1" applyNumberFormat="1" applyFont="1" applyFill="1" applyBorder="1" applyAlignment="1">
      <alignment horizontal="right" vertical="top" wrapText="1"/>
    </xf>
    <xf numFmtId="3" fontId="3" fillId="21" borderId="3" xfId="1" applyNumberFormat="1" applyFont="1" applyFill="1" applyBorder="1"/>
    <xf numFmtId="3" fontId="3" fillId="21" borderId="4" xfId="1" applyNumberFormat="1" applyFont="1" applyFill="1" applyBorder="1" applyAlignment="1">
      <alignment horizontal="right"/>
    </xf>
    <xf numFmtId="0" fontId="2" fillId="7" borderId="3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vertical="top" wrapText="1"/>
    </xf>
    <xf numFmtId="0" fontId="3" fillId="7" borderId="3" xfId="1" applyFont="1" applyFill="1" applyBorder="1" applyAlignment="1">
      <alignment horizontal="left" vertical="center" wrapText="1"/>
    </xf>
    <xf numFmtId="0" fontId="3" fillId="7" borderId="3" xfId="1" applyFont="1" applyFill="1" applyBorder="1" applyAlignment="1">
      <alignment horizontal="right" vertical="top" wrapText="1"/>
    </xf>
    <xf numFmtId="3" fontId="3" fillId="7" borderId="3" xfId="1" applyNumberFormat="1" applyFont="1" applyFill="1" applyBorder="1" applyAlignment="1">
      <alignment horizontal="right" vertical="top" wrapText="1"/>
    </xf>
    <xf numFmtId="3" fontId="3" fillId="7" borderId="3" xfId="1" applyNumberFormat="1" applyFont="1" applyFill="1" applyBorder="1"/>
    <xf numFmtId="3" fontId="3" fillId="7" borderId="4" xfId="1" applyNumberFormat="1" applyFont="1" applyFill="1" applyBorder="1" applyAlignment="1">
      <alignment horizontal="right"/>
    </xf>
    <xf numFmtId="0" fontId="3" fillId="10" borderId="3" xfId="1" applyFont="1" applyFill="1" applyBorder="1" applyAlignment="1">
      <alignment horizontal="left"/>
    </xf>
    <xf numFmtId="1" fontId="3" fillId="10" borderId="3" xfId="4" applyNumberFormat="1" applyFont="1" applyFill="1" applyBorder="1" applyAlignment="1">
      <alignment horizontal="right"/>
    </xf>
    <xf numFmtId="3" fontId="3" fillId="10" borderId="3" xfId="4" applyNumberFormat="1" applyFont="1" applyFill="1" applyBorder="1" applyAlignment="1">
      <alignment horizontal="right"/>
    </xf>
    <xf numFmtId="3" fontId="3" fillId="22" borderId="4" xfId="1" applyNumberFormat="1" applyFont="1" applyFill="1" applyBorder="1" applyAlignment="1">
      <alignment horizontal="right"/>
    </xf>
    <xf numFmtId="0" fontId="3" fillId="9" borderId="3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 vertical="center" wrapText="1"/>
    </xf>
    <xf numFmtId="1" fontId="3" fillId="9" borderId="3" xfId="4" applyNumberFormat="1" applyFont="1" applyFill="1" applyBorder="1" applyAlignment="1">
      <alignment horizontal="right"/>
    </xf>
    <xf numFmtId="3" fontId="3" fillId="9" borderId="3" xfId="4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0" fontId="3" fillId="8" borderId="3" xfId="1" applyFont="1" applyFill="1" applyBorder="1" applyAlignment="1">
      <alignment horizontal="left" vertical="justify" wrapText="1"/>
    </xf>
    <xf numFmtId="1" fontId="3" fillId="8" borderId="3" xfId="4" applyNumberFormat="1" applyFont="1" applyFill="1" applyBorder="1" applyAlignment="1">
      <alignment horizontal="right"/>
    </xf>
    <xf numFmtId="3" fontId="3" fillId="8" borderId="3" xfId="4" applyNumberFormat="1" applyFont="1" applyFill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justify" wrapText="1"/>
    </xf>
    <xf numFmtId="0" fontId="3" fillId="0" borderId="3" xfId="1" applyFont="1" applyBorder="1" applyAlignment="1">
      <alignment horizontal="left" vertical="center" wrapText="1"/>
    </xf>
    <xf numFmtId="3" fontId="3" fillId="0" borderId="3" xfId="4" applyNumberFormat="1" applyFont="1" applyBorder="1" applyAlignment="1">
      <alignment horizontal="right" vertical="center" wrapText="1"/>
    </xf>
    <xf numFmtId="0" fontId="3" fillId="12" borderId="3" xfId="1" applyFont="1" applyFill="1" applyBorder="1" applyAlignment="1">
      <alignment vertical="top" wrapText="1"/>
    </xf>
    <xf numFmtId="1" fontId="3" fillId="12" borderId="3" xfId="4" applyNumberFormat="1" applyFont="1" applyFill="1" applyBorder="1" applyAlignment="1">
      <alignment horizontal="right"/>
    </xf>
    <xf numFmtId="3" fontId="3" fillId="12" borderId="3" xfId="1" applyNumberFormat="1" applyFont="1" applyFill="1" applyBorder="1" applyAlignment="1">
      <alignment horizontal="right" vertical="top" wrapText="1"/>
    </xf>
    <xf numFmtId="3" fontId="3" fillId="12" borderId="3" xfId="1" applyNumberFormat="1" applyFont="1" applyFill="1" applyBorder="1" applyAlignment="1">
      <alignment horizontal="right"/>
    </xf>
    <xf numFmtId="0" fontId="3" fillId="12" borderId="3" xfId="1" applyFont="1" applyFill="1" applyBorder="1" applyAlignment="1">
      <alignment horizontal="right" vertical="top" wrapText="1"/>
    </xf>
    <xf numFmtId="0" fontId="1" fillId="12" borderId="3" xfId="1" applyFill="1" applyBorder="1"/>
    <xf numFmtId="0" fontId="3" fillId="0" borderId="3" xfId="1" applyFont="1" applyBorder="1" applyAlignment="1">
      <alignment vertical="top" wrapText="1"/>
    </xf>
    <xf numFmtId="0" fontId="3" fillId="0" borderId="3" xfId="1" applyFont="1" applyBorder="1" applyAlignment="1">
      <alignment horizontal="right" vertical="top" wrapText="1"/>
    </xf>
    <xf numFmtId="3" fontId="3" fillId="0" borderId="3" xfId="1" applyNumberFormat="1" applyFont="1" applyBorder="1" applyAlignment="1">
      <alignment horizontal="right" vertical="top" wrapText="1"/>
    </xf>
    <xf numFmtId="4" fontId="3" fillId="0" borderId="3" xfId="1" applyNumberFormat="1" applyFont="1" applyBorder="1" applyAlignment="1">
      <alignment horizontal="center"/>
    </xf>
    <xf numFmtId="0" fontId="1" fillId="0" borderId="3" xfId="1" applyBorder="1"/>
    <xf numFmtId="0" fontId="6" fillId="16" borderId="3" xfId="1" applyFont="1" applyFill="1" applyBorder="1" applyAlignment="1">
      <alignment horizontal="center"/>
    </xf>
    <xf numFmtId="0" fontId="15" fillId="16" borderId="3" xfId="1" applyFont="1" applyFill="1" applyBorder="1" applyAlignment="1">
      <alignment horizontal="left" vertical="top" wrapText="1"/>
    </xf>
    <xf numFmtId="3" fontId="15" fillId="16" borderId="3" xfId="1" applyNumberFormat="1" applyFont="1" applyFill="1" applyBorder="1"/>
    <xf numFmtId="3" fontId="15" fillId="16" borderId="4" xfId="1" applyNumberFormat="1" applyFont="1" applyFill="1" applyBorder="1" applyAlignment="1">
      <alignment horizontal="right"/>
    </xf>
    <xf numFmtId="0" fontId="15" fillId="0" borderId="0" xfId="1" applyFont="1" applyBorder="1"/>
    <xf numFmtId="0" fontId="15" fillId="0" borderId="0" xfId="1" applyFont="1"/>
    <xf numFmtId="0" fontId="6" fillId="20" borderId="3" xfId="1" applyFont="1" applyFill="1" applyBorder="1" applyAlignment="1">
      <alignment horizontal="center"/>
    </xf>
    <xf numFmtId="0" fontId="15" fillId="20" borderId="3" xfId="1" applyFont="1" applyFill="1" applyBorder="1" applyAlignment="1">
      <alignment horizontal="left" vertical="top" wrapText="1"/>
    </xf>
    <xf numFmtId="3" fontId="15" fillId="20" borderId="3" xfId="1" applyNumberFormat="1" applyFont="1" applyFill="1" applyBorder="1"/>
    <xf numFmtId="3" fontId="15" fillId="20" borderId="4" xfId="1" applyNumberFormat="1" applyFont="1" applyFill="1" applyBorder="1" applyAlignment="1">
      <alignment horizontal="right"/>
    </xf>
    <xf numFmtId="0" fontId="3" fillId="0" borderId="3" xfId="1" applyFont="1" applyBorder="1"/>
    <xf numFmtId="0" fontId="3" fillId="0" borderId="3" xfId="1" applyFont="1" applyBorder="1" applyAlignment="1">
      <alignment horizontal="right"/>
    </xf>
    <xf numFmtId="0" fontId="3" fillId="8" borderId="3" xfId="1" applyFont="1" applyFill="1" applyBorder="1" applyAlignment="1">
      <alignment wrapText="1"/>
    </xf>
    <xf numFmtId="3" fontId="13" fillId="8" borderId="3" xfId="0" applyNumberFormat="1" applyFont="1" applyFill="1" applyBorder="1"/>
    <xf numFmtId="0" fontId="3" fillId="0" borderId="3" xfId="1" applyFont="1" applyBorder="1" applyAlignment="1">
      <alignment horizontal="right" vertical="center" wrapText="1"/>
    </xf>
    <xf numFmtId="0" fontId="1" fillId="8" borderId="6" xfId="2" applyFont="1" applyFill="1" applyBorder="1" applyAlignment="1">
      <alignment wrapText="1"/>
    </xf>
    <xf numFmtId="0" fontId="1" fillId="8" borderId="3" xfId="2" applyFont="1" applyFill="1" applyBorder="1"/>
    <xf numFmtId="14" fontId="0" fillId="8" borderId="3" xfId="0" applyNumberFormat="1" applyFill="1" applyBorder="1"/>
    <xf numFmtId="3" fontId="0" fillId="8" borderId="3" xfId="0" applyNumberFormat="1" applyFill="1" applyBorder="1"/>
    <xf numFmtId="49" fontId="0" fillId="8" borderId="3" xfId="0" applyNumberFormat="1" applyFill="1" applyBorder="1"/>
    <xf numFmtId="1" fontId="0" fillId="8" borderId="3" xfId="0" applyNumberFormat="1" applyFill="1" applyBorder="1"/>
    <xf numFmtId="4" fontId="0" fillId="8" borderId="3" xfId="0" applyNumberFormat="1" applyFill="1" applyBorder="1"/>
    <xf numFmtId="0" fontId="1" fillId="8" borderId="31" xfId="2" applyFont="1" applyFill="1" applyBorder="1" applyAlignment="1">
      <alignment horizontal="center"/>
    </xf>
    <xf numFmtId="0" fontId="3" fillId="8" borderId="32" xfId="2" applyFont="1" applyFill="1" applyBorder="1"/>
    <xf numFmtId="0" fontId="1" fillId="8" borderId="30" xfId="2" applyFont="1" applyFill="1" applyBorder="1" applyAlignment="1">
      <alignment horizontal="right"/>
    </xf>
    <xf numFmtId="0" fontId="9" fillId="8" borderId="33" xfId="2" applyFont="1" applyFill="1" applyBorder="1"/>
    <xf numFmtId="0" fontId="3" fillId="8" borderId="3" xfId="1" applyFont="1" applyFill="1" applyBorder="1" applyAlignment="1">
      <alignment vertical="center"/>
    </xf>
    <xf numFmtId="0" fontId="3" fillId="8" borderId="3" xfId="1" applyFont="1" applyFill="1" applyBorder="1" applyAlignment="1">
      <alignment horizontal="left" vertical="center"/>
    </xf>
    <xf numFmtId="0" fontId="3" fillId="8" borderId="3" xfId="1" applyFont="1" applyFill="1" applyBorder="1" applyAlignment="1">
      <alignment horizontal="right" vertical="center"/>
    </xf>
    <xf numFmtId="3" fontId="3" fillId="8" borderId="3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4" fontId="3" fillId="8" borderId="3" xfId="0" applyNumberFormat="1" applyFont="1" applyFill="1" applyBorder="1"/>
    <xf numFmtId="3" fontId="3" fillId="8" borderId="2" xfId="0" applyNumberFormat="1" applyFont="1" applyFill="1" applyBorder="1"/>
    <xf numFmtId="0" fontId="1" fillId="8" borderId="2" xfId="2" applyFill="1" applyBorder="1" applyAlignment="1">
      <alignment horizontal="right"/>
    </xf>
    <xf numFmtId="0" fontId="3" fillId="0" borderId="0" xfId="1" applyFont="1" applyFill="1" applyAlignment="1">
      <alignment vertical="center"/>
    </xf>
    <xf numFmtId="49" fontId="3" fillId="8" borderId="6" xfId="0" applyNumberFormat="1" applyFont="1" applyFill="1" applyBorder="1"/>
    <xf numFmtId="0" fontId="16" fillId="8" borderId="3" xfId="2" applyFont="1" applyFill="1" applyBorder="1" applyAlignment="1">
      <alignment horizontal="center"/>
    </xf>
    <xf numFmtId="4" fontId="16" fillId="8" borderId="3" xfId="0" applyNumberFormat="1" applyFont="1" applyFill="1" applyBorder="1"/>
    <xf numFmtId="0" fontId="16" fillId="8" borderId="3" xfId="2" applyFont="1" applyFill="1" applyBorder="1"/>
    <xf numFmtId="0" fontId="3" fillId="8" borderId="3" xfId="2" applyFont="1" applyFill="1" applyBorder="1" applyAlignment="1">
      <alignment horizontal="center"/>
    </xf>
    <xf numFmtId="49" fontId="16" fillId="8" borderId="3" xfId="0" applyNumberFormat="1" applyFont="1" applyFill="1" applyBorder="1"/>
    <xf numFmtId="3" fontId="1" fillId="8" borderId="3" xfId="0" applyNumberFormat="1" applyFont="1" applyFill="1" applyBorder="1"/>
    <xf numFmtId="1" fontId="3" fillId="8" borderId="3" xfId="0" applyNumberFormat="1" applyFont="1" applyFill="1" applyBorder="1" applyAlignment="1">
      <alignment horizontal="right"/>
    </xf>
    <xf numFmtId="0" fontId="16" fillId="8" borderId="3" xfId="2" applyFont="1" applyFill="1" applyBorder="1" applyAlignment="1">
      <alignment horizontal="right"/>
    </xf>
    <xf numFmtId="49" fontId="17" fillId="8" borderId="6" xfId="0" applyNumberFormat="1" applyFont="1" applyFill="1" applyBorder="1"/>
    <xf numFmtId="14" fontId="0" fillId="8" borderId="3" xfId="0" quotePrefix="1" applyNumberFormat="1" applyFill="1" applyBorder="1"/>
    <xf numFmtId="0" fontId="3" fillId="8" borderId="3" xfId="2" applyFont="1" applyFill="1" applyBorder="1" applyAlignment="1">
      <alignment horizontal="right"/>
    </xf>
    <xf numFmtId="49" fontId="3" fillId="8" borderId="0" xfId="0" applyNumberFormat="1" applyFont="1" applyFill="1"/>
    <xf numFmtId="3" fontId="16" fillId="8" borderId="3" xfId="2" applyNumberFormat="1" applyFont="1" applyFill="1" applyBorder="1" applyAlignment="1">
      <alignment horizontal="center"/>
    </xf>
    <xf numFmtId="3" fontId="16" fillId="8" borderId="4" xfId="0" applyNumberFormat="1" applyFont="1" applyFill="1" applyBorder="1"/>
    <xf numFmtId="3" fontId="3" fillId="8" borderId="4" xfId="0" applyNumberFormat="1" applyFont="1" applyFill="1" applyBorder="1" applyAlignment="1">
      <alignment horizontal="right"/>
    </xf>
    <xf numFmtId="3" fontId="16" fillId="8" borderId="4" xfId="2" applyNumberFormat="1" applyFont="1" applyFill="1" applyBorder="1" applyAlignment="1">
      <alignment horizontal="center"/>
    </xf>
    <xf numFmtId="3" fontId="3" fillId="8" borderId="4" xfId="0" applyNumberFormat="1" applyFont="1" applyFill="1" applyBorder="1"/>
    <xf numFmtId="14" fontId="3" fillId="8" borderId="3" xfId="0" applyNumberFormat="1" applyFont="1" applyFill="1" applyBorder="1" applyAlignment="1">
      <alignment horizontal="right"/>
    </xf>
    <xf numFmtId="0" fontId="3" fillId="8" borderId="4" xfId="2" applyFont="1" applyFill="1" applyBorder="1" applyAlignment="1">
      <alignment horizontal="left"/>
    </xf>
    <xf numFmtId="1" fontId="1" fillId="8" borderId="6" xfId="0" applyNumberFormat="1" applyFont="1" applyFill="1" applyBorder="1" applyAlignment="1">
      <alignment horizontal="right"/>
    </xf>
    <xf numFmtId="0" fontId="3" fillId="8" borderId="0" xfId="1" applyFont="1" applyFill="1" applyAlignment="1">
      <alignment vertical="center"/>
    </xf>
    <xf numFmtId="0" fontId="3" fillId="7" borderId="0" xfId="1" applyFont="1" applyFill="1" applyBorder="1" applyAlignment="1">
      <alignment vertical="center"/>
    </xf>
    <xf numFmtId="3" fontId="16" fillId="8" borderId="3" xfId="0" applyNumberFormat="1" applyFont="1" applyFill="1" applyBorder="1"/>
    <xf numFmtId="0" fontId="9" fillId="8" borderId="4" xfId="2" applyFont="1" applyFill="1" applyBorder="1" applyAlignment="1">
      <alignment horizontal="right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 vertical="center"/>
    </xf>
    <xf numFmtId="0" fontId="3" fillId="8" borderId="3" xfId="0" applyFont="1" applyFill="1" applyBorder="1"/>
    <xf numFmtId="0" fontId="0" fillId="8" borderId="3" xfId="0" applyFill="1" applyBorder="1"/>
    <xf numFmtId="49" fontId="3" fillId="8" borderId="3" xfId="0" applyNumberFormat="1" applyFont="1" applyFill="1" applyBorder="1" applyAlignment="1" applyProtection="1">
      <alignment horizontal="left"/>
      <protection locked="0"/>
    </xf>
    <xf numFmtId="0" fontId="3" fillId="8" borderId="3" xfId="0" applyFont="1" applyFill="1" applyBorder="1" applyAlignment="1">
      <alignment horizontal="left"/>
    </xf>
    <xf numFmtId="0" fontId="11" fillId="8" borderId="4" xfId="0" applyFont="1" applyFill="1" applyBorder="1"/>
    <xf numFmtId="3" fontId="3" fillId="23" borderId="0" xfId="1" applyNumberFormat="1" applyFont="1" applyFill="1" applyAlignment="1">
      <alignment horizontal="right"/>
    </xf>
    <xf numFmtId="0" fontId="3" fillId="23" borderId="0" xfId="1" applyFont="1" applyFill="1"/>
    <xf numFmtId="0" fontId="3" fillId="23" borderId="3" xfId="0" applyFont="1" applyFill="1" applyBorder="1"/>
    <xf numFmtId="0" fontId="3" fillId="23" borderId="3" xfId="2" applyFont="1" applyFill="1" applyBorder="1" applyAlignment="1">
      <alignment horizontal="left"/>
    </xf>
    <xf numFmtId="0" fontId="0" fillId="23" borderId="3" xfId="0" applyFill="1" applyBorder="1"/>
    <xf numFmtId="3" fontId="3" fillId="23" borderId="3" xfId="0" applyNumberFormat="1" applyFont="1" applyFill="1" applyBorder="1"/>
    <xf numFmtId="3" fontId="3" fillId="23" borderId="3" xfId="0" applyNumberFormat="1" applyFont="1" applyFill="1" applyBorder="1" applyAlignment="1">
      <alignment horizontal="right"/>
    </xf>
    <xf numFmtId="4" fontId="0" fillId="23" borderId="3" xfId="0" applyNumberFormat="1" applyFill="1" applyBorder="1"/>
    <xf numFmtId="14" fontId="3" fillId="23" borderId="3" xfId="0" applyNumberFormat="1" applyFont="1" applyFill="1" applyBorder="1"/>
    <xf numFmtId="0" fontId="3" fillId="23" borderId="3" xfId="2" applyFont="1" applyFill="1" applyBorder="1"/>
    <xf numFmtId="0" fontId="1" fillId="23" borderId="3" xfId="2" applyFont="1" applyFill="1" applyBorder="1" applyAlignment="1">
      <alignment horizontal="center"/>
    </xf>
    <xf numFmtId="0" fontId="3" fillId="23" borderId="3" xfId="0" applyFont="1" applyFill="1" applyBorder="1" applyAlignment="1">
      <alignment horizontal="left"/>
    </xf>
    <xf numFmtId="0" fontId="1" fillId="23" borderId="3" xfId="2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3" fontId="8" fillId="2" borderId="0" xfId="1" applyNumberFormat="1" applyFont="1" applyFill="1" applyAlignment="1"/>
    <xf numFmtId="3" fontId="8" fillId="2" borderId="0" xfId="1" applyNumberFormat="1" applyFont="1" applyFill="1" applyAlignment="1">
      <alignment horizontal="left"/>
    </xf>
    <xf numFmtId="3" fontId="8" fillId="2" borderId="0" xfId="1" applyNumberFormat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2" fontId="1" fillId="8" borderId="29" xfId="2" applyNumberFormat="1" applyFill="1" applyBorder="1"/>
    <xf numFmtId="3" fontId="12" fillId="8" borderId="2" xfId="2" applyNumberFormat="1" applyFont="1" applyFill="1" applyBorder="1" applyAlignment="1">
      <alignment horizontal="right"/>
    </xf>
    <xf numFmtId="0" fontId="3" fillId="23" borderId="0" xfId="1" applyFont="1" applyFill="1" applyAlignment="1">
      <alignment horizontal="right"/>
    </xf>
    <xf numFmtId="3" fontId="12" fillId="8" borderId="29" xfId="2" applyNumberFormat="1" applyFont="1" applyFill="1" applyBorder="1" applyAlignment="1">
      <alignment horizontal="right"/>
    </xf>
    <xf numFmtId="0" fontId="3" fillId="4" borderId="0" xfId="1" applyFont="1" applyFill="1" applyAlignment="1">
      <alignment horizontal="left"/>
    </xf>
    <xf numFmtId="0" fontId="3" fillId="4" borderId="0" xfId="1" applyFont="1" applyFill="1" applyAlignment="1">
      <alignment horizontal="right"/>
    </xf>
    <xf numFmtId="3" fontId="3" fillId="4" borderId="0" xfId="1" applyNumberFormat="1" applyFont="1" applyFill="1" applyAlignment="1">
      <alignment horizontal="right"/>
    </xf>
    <xf numFmtId="2" fontId="1" fillId="4" borderId="2" xfId="2" applyNumberFormat="1" applyFill="1" applyBorder="1"/>
    <xf numFmtId="3" fontId="12" fillId="4" borderId="2" xfId="2" applyNumberFormat="1" applyFont="1" applyFill="1" applyBorder="1" applyAlignment="1">
      <alignment horizontal="right"/>
    </xf>
    <xf numFmtId="0" fontId="1" fillId="4" borderId="2" xfId="2" applyFill="1" applyBorder="1" applyAlignment="1">
      <alignment horizontal="right"/>
    </xf>
    <xf numFmtId="2" fontId="1" fillId="8" borderId="2" xfId="2" applyNumberFormat="1" applyFill="1" applyBorder="1"/>
    <xf numFmtId="0" fontId="3" fillId="3" borderId="0" xfId="1" applyFont="1" applyFill="1" applyAlignment="1">
      <alignment horizontal="left"/>
    </xf>
    <xf numFmtId="0" fontId="3" fillId="3" borderId="0" xfId="1" applyFont="1" applyFill="1" applyAlignment="1">
      <alignment horizontal="right"/>
    </xf>
    <xf numFmtId="3" fontId="3" fillId="3" borderId="0" xfId="1" applyNumberFormat="1" applyFont="1" applyFill="1" applyAlignment="1">
      <alignment horizontal="right"/>
    </xf>
    <xf numFmtId="0" fontId="3" fillId="3" borderId="3" xfId="0" applyFont="1" applyFill="1" applyBorder="1"/>
    <xf numFmtId="0" fontId="3" fillId="3" borderId="3" xfId="2" applyFont="1" applyFill="1" applyBorder="1" applyAlignment="1">
      <alignment horizontal="left"/>
    </xf>
    <xf numFmtId="0" fontId="0" fillId="3" borderId="3" xfId="0" applyFill="1" applyBorder="1"/>
    <xf numFmtId="3" fontId="3" fillId="3" borderId="3" xfId="0" applyNumberFormat="1" applyFont="1" applyFill="1" applyBorder="1"/>
    <xf numFmtId="3" fontId="12" fillId="3" borderId="3" xfId="0" applyNumberFormat="1" applyFont="1" applyFill="1" applyBorder="1" applyAlignment="1">
      <alignment horizontal="right"/>
    </xf>
    <xf numFmtId="4" fontId="0" fillId="3" borderId="3" xfId="0" applyNumberFormat="1" applyFill="1" applyBorder="1"/>
    <xf numFmtId="14" fontId="3" fillId="3" borderId="3" xfId="0" applyNumberFormat="1" applyFont="1" applyFill="1" applyBorder="1"/>
    <xf numFmtId="0" fontId="3" fillId="3" borderId="3" xfId="2" applyFont="1" applyFill="1" applyBorder="1"/>
    <xf numFmtId="0" fontId="1" fillId="3" borderId="3" xfId="2" applyFont="1" applyFill="1" applyBorder="1" applyAlignment="1">
      <alignment horizontal="center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>
      <alignment horizontal="left"/>
    </xf>
    <xf numFmtId="0" fontId="1" fillId="3" borderId="3" xfId="2" applyFont="1" applyFill="1" applyBorder="1" applyAlignment="1">
      <alignment horizontal="right"/>
    </xf>
    <xf numFmtId="0" fontId="11" fillId="3" borderId="4" xfId="0" applyFont="1" applyFill="1" applyBorder="1"/>
    <xf numFmtId="0" fontId="3" fillId="5" borderId="0" xfId="1" applyFont="1" applyFill="1" applyAlignment="1">
      <alignment horizontal="left"/>
    </xf>
    <xf numFmtId="0" fontId="3" fillId="5" borderId="0" xfId="1" applyFont="1" applyFill="1" applyAlignment="1">
      <alignment horizontal="right"/>
    </xf>
    <xf numFmtId="3" fontId="3" fillId="5" borderId="0" xfId="1" applyNumberFormat="1" applyFont="1" applyFill="1" applyAlignment="1">
      <alignment horizontal="right"/>
    </xf>
    <xf numFmtId="0" fontId="3" fillId="5" borderId="3" xfId="0" applyFont="1" applyFill="1" applyBorder="1"/>
    <xf numFmtId="0" fontId="3" fillId="5" borderId="3" xfId="2" applyFont="1" applyFill="1" applyBorder="1" applyAlignment="1">
      <alignment horizontal="left"/>
    </xf>
    <xf numFmtId="0" fontId="0" fillId="5" borderId="3" xfId="0" applyFill="1" applyBorder="1"/>
    <xf numFmtId="3" fontId="3" fillId="5" borderId="3" xfId="0" applyNumberFormat="1" applyFont="1" applyFill="1" applyBorder="1"/>
    <xf numFmtId="3" fontId="12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14" fontId="3" fillId="5" borderId="3" xfId="0" applyNumberFormat="1" applyFont="1" applyFill="1" applyBorder="1"/>
    <xf numFmtId="0" fontId="3" fillId="5" borderId="3" xfId="2" applyFont="1" applyFill="1" applyBorder="1"/>
    <xf numFmtId="0" fontId="1" fillId="5" borderId="3" xfId="2" applyFont="1" applyFill="1" applyBorder="1" applyAlignment="1">
      <alignment horizontal="center"/>
    </xf>
    <xf numFmtId="49" fontId="3" fillId="5" borderId="3" xfId="0" applyNumberFormat="1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left"/>
    </xf>
    <xf numFmtId="0" fontId="1" fillId="5" borderId="3" xfId="2" applyFont="1" applyFill="1" applyBorder="1" applyAlignment="1">
      <alignment horizontal="right"/>
    </xf>
    <xf numFmtId="0" fontId="11" fillId="5" borderId="4" xfId="0" applyFont="1" applyFill="1" applyBorder="1"/>
    <xf numFmtId="0" fontId="3" fillId="4" borderId="3" xfId="0" applyFont="1" applyFill="1" applyBorder="1"/>
    <xf numFmtId="0" fontId="3" fillId="4" borderId="3" xfId="2" applyFont="1" applyFill="1" applyBorder="1" applyAlignment="1">
      <alignment horizontal="left"/>
    </xf>
    <xf numFmtId="0" fontId="0" fillId="4" borderId="3" xfId="0" applyFill="1" applyBorder="1"/>
    <xf numFmtId="3" fontId="3" fillId="4" borderId="3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4" fontId="0" fillId="4" borderId="3" xfId="0" applyNumberFormat="1" applyFill="1" applyBorder="1"/>
    <xf numFmtId="14" fontId="3" fillId="4" borderId="3" xfId="0" applyNumberFormat="1" applyFont="1" applyFill="1" applyBorder="1"/>
    <xf numFmtId="0" fontId="3" fillId="4" borderId="3" xfId="2" applyFont="1" applyFill="1" applyBorder="1"/>
    <xf numFmtId="0" fontId="1" fillId="4" borderId="3" xfId="2" applyFont="1" applyFill="1" applyBorder="1" applyAlignment="1">
      <alignment horizontal="center"/>
    </xf>
    <xf numFmtId="49" fontId="3" fillId="4" borderId="3" xfId="0" applyNumberFormat="1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>
      <alignment horizontal="left"/>
    </xf>
    <xf numFmtId="0" fontId="1" fillId="4" borderId="3" xfId="2" applyFont="1" applyFill="1" applyBorder="1" applyAlignment="1">
      <alignment horizontal="right"/>
    </xf>
    <xf numFmtId="0" fontId="11" fillId="4" borderId="4" xfId="0" applyFont="1" applyFill="1" applyBorder="1"/>
    <xf numFmtId="49" fontId="2" fillId="8" borderId="3" xfId="0" applyNumberFormat="1" applyFont="1" applyFill="1" applyBorder="1"/>
    <xf numFmtId="49" fontId="7" fillId="8" borderId="3" xfId="0" applyNumberFormat="1" applyFont="1" applyFill="1" applyBorder="1"/>
    <xf numFmtId="49" fontId="1" fillId="8" borderId="3" xfId="0" applyNumberFormat="1" applyFont="1" applyFill="1" applyBorder="1" applyAlignment="1">
      <alignment horizontal="left"/>
    </xf>
    <xf numFmtId="0" fontId="9" fillId="8" borderId="34" xfId="2" applyFont="1" applyFill="1" applyBorder="1"/>
    <xf numFmtId="0" fontId="3" fillId="23" borderId="0" xfId="1" applyFont="1" applyFill="1" applyAlignment="1">
      <alignment horizontal="left"/>
    </xf>
    <xf numFmtId="49" fontId="3" fillId="23" borderId="35" xfId="0" applyNumberFormat="1" applyFont="1" applyFill="1" applyBorder="1"/>
    <xf numFmtId="0" fontId="3" fillId="23" borderId="36" xfId="2" applyFont="1" applyFill="1" applyBorder="1" applyAlignment="1">
      <alignment horizontal="left"/>
    </xf>
    <xf numFmtId="0" fontId="16" fillId="23" borderId="36" xfId="2" applyFont="1" applyFill="1" applyBorder="1" applyAlignment="1">
      <alignment horizontal="center"/>
    </xf>
    <xf numFmtId="3" fontId="3" fillId="23" borderId="36" xfId="0" applyNumberFormat="1" applyFont="1" applyFill="1" applyBorder="1"/>
    <xf numFmtId="4" fontId="16" fillId="23" borderId="36" xfId="0" applyNumberFormat="1" applyFont="1" applyFill="1" applyBorder="1"/>
    <xf numFmtId="3" fontId="12" fillId="23" borderId="36" xfId="2" applyNumberFormat="1" applyFont="1" applyFill="1" applyBorder="1" applyAlignment="1">
      <alignment horizontal="right"/>
    </xf>
    <xf numFmtId="0" fontId="16" fillId="23" borderId="36" xfId="2" applyFont="1" applyFill="1" applyBorder="1"/>
    <xf numFmtId="14" fontId="3" fillId="23" borderId="36" xfId="0" applyNumberFormat="1" applyFont="1" applyFill="1" applyBorder="1"/>
    <xf numFmtId="0" fontId="3" fillId="23" borderId="36" xfId="2" applyFont="1" applyFill="1" applyBorder="1"/>
    <xf numFmtId="0" fontId="1" fillId="23" borderId="36" xfId="2" applyFont="1" applyFill="1" applyBorder="1" applyAlignment="1">
      <alignment horizontal="center"/>
    </xf>
    <xf numFmtId="49" fontId="3" fillId="23" borderId="36" xfId="0" applyNumberFormat="1" applyFont="1" applyFill="1" applyBorder="1"/>
    <xf numFmtId="49" fontId="3" fillId="23" borderId="36" xfId="0" applyNumberFormat="1" applyFont="1" applyFill="1" applyBorder="1" applyAlignment="1">
      <alignment horizontal="left"/>
    </xf>
    <xf numFmtId="49" fontId="16" fillId="23" borderId="36" xfId="0" applyNumberFormat="1" applyFont="1" applyFill="1" applyBorder="1"/>
    <xf numFmtId="3" fontId="1" fillId="23" borderId="36" xfId="0" applyNumberFormat="1" applyFont="1" applyFill="1" applyBorder="1"/>
    <xf numFmtId="0" fontId="3" fillId="23" borderId="3" xfId="2" applyFont="1" applyFill="1" applyBorder="1" applyAlignment="1">
      <alignment horizontal="right"/>
    </xf>
    <xf numFmtId="0" fontId="16" fillId="23" borderId="36" xfId="2" applyFont="1" applyFill="1" applyBorder="1" applyAlignment="1">
      <alignment horizontal="right"/>
    </xf>
    <xf numFmtId="0" fontId="9" fillId="23" borderId="10" xfId="2" applyFont="1" applyFill="1" applyBorder="1" applyAlignment="1">
      <alignment horizontal="right"/>
    </xf>
    <xf numFmtId="49" fontId="3" fillId="8" borderId="37" xfId="0" applyNumberFormat="1" applyFont="1" applyFill="1" applyBorder="1"/>
    <xf numFmtId="3" fontId="12" fillId="8" borderId="3" xfId="2" applyNumberFormat="1" applyFont="1" applyFill="1" applyBorder="1" applyAlignment="1">
      <alignment horizontal="right"/>
    </xf>
    <xf numFmtId="3" fontId="3" fillId="8" borderId="36" xfId="0" applyNumberFormat="1" applyFont="1" applyFill="1" applyBorder="1"/>
    <xf numFmtId="49" fontId="3" fillId="8" borderId="38" xfId="0" applyNumberFormat="1" applyFont="1" applyFill="1" applyBorder="1"/>
    <xf numFmtId="0" fontId="3" fillId="8" borderId="1" xfId="2" applyFont="1" applyFill="1" applyBorder="1" applyAlignment="1">
      <alignment horizontal="center"/>
    </xf>
    <xf numFmtId="0" fontId="16" fillId="8" borderId="1" xfId="2" applyFont="1" applyFill="1" applyBorder="1" applyAlignment="1">
      <alignment horizontal="center"/>
    </xf>
    <xf numFmtId="3" fontId="1" fillId="8" borderId="1" xfId="0" applyNumberFormat="1" applyFont="1" applyFill="1" applyBorder="1"/>
    <xf numFmtId="4" fontId="16" fillId="8" borderId="1" xfId="0" applyNumberFormat="1" applyFont="1" applyFill="1" applyBorder="1"/>
    <xf numFmtId="3" fontId="12" fillId="8" borderId="1" xfId="0" applyNumberFormat="1" applyFont="1" applyFill="1" applyBorder="1" applyAlignment="1">
      <alignment horizontal="right"/>
    </xf>
    <xf numFmtId="0" fontId="16" fillId="8" borderId="1" xfId="2" applyFont="1" applyFill="1" applyBorder="1"/>
    <xf numFmtId="3" fontId="16" fillId="8" borderId="1" xfId="0" applyNumberFormat="1" applyFont="1" applyFill="1" applyBorder="1"/>
    <xf numFmtId="14" fontId="3" fillId="8" borderId="1" xfId="0" applyNumberFormat="1" applyFont="1" applyFill="1" applyBorder="1"/>
    <xf numFmtId="0" fontId="3" fillId="8" borderId="1" xfId="2" applyFont="1" applyFill="1" applyBorder="1"/>
    <xf numFmtId="0" fontId="1" fillId="8" borderId="1" xfId="2" applyFont="1" applyFill="1" applyBorder="1" applyAlignment="1">
      <alignment horizontal="center"/>
    </xf>
    <xf numFmtId="49" fontId="3" fillId="8" borderId="1" xfId="0" applyNumberFormat="1" applyFont="1" applyFill="1" applyBorder="1"/>
    <xf numFmtId="49" fontId="7" fillId="8" borderId="1" xfId="0" applyNumberFormat="1" applyFont="1" applyFill="1" applyBorder="1"/>
    <xf numFmtId="49" fontId="1" fillId="8" borderId="1" xfId="0" applyNumberFormat="1" applyFont="1" applyFill="1" applyBorder="1" applyAlignment="1">
      <alignment horizontal="left"/>
    </xf>
    <xf numFmtId="49" fontId="16" fillId="8" borderId="1" xfId="0" applyNumberFormat="1" applyFont="1" applyFill="1" applyBorder="1"/>
    <xf numFmtId="0" fontId="9" fillId="8" borderId="34" xfId="2" applyFont="1" applyFill="1" applyBorder="1" applyAlignment="1">
      <alignment horizontal="right"/>
    </xf>
    <xf numFmtId="0" fontId="18" fillId="8" borderId="37" xfId="2" applyFont="1" applyFill="1" applyBorder="1"/>
    <xf numFmtId="0" fontId="5" fillId="8" borderId="3" xfId="2" applyFont="1" applyFill="1" applyBorder="1" applyAlignment="1">
      <alignment horizontal="center"/>
    </xf>
    <xf numFmtId="2" fontId="19" fillId="8" borderId="3" xfId="2" applyNumberFormat="1" applyFont="1" applyFill="1" applyBorder="1" applyAlignment="1">
      <alignment horizontal="right"/>
    </xf>
    <xf numFmtId="0" fontId="19" fillId="8" borderId="3" xfId="2" applyFont="1" applyFill="1" applyBorder="1" applyAlignment="1">
      <alignment horizontal="right"/>
    </xf>
    <xf numFmtId="0" fontId="5" fillId="8" borderId="3" xfId="2" applyFont="1" applyFill="1" applyBorder="1"/>
    <xf numFmtId="14" fontId="5" fillId="8" borderId="3" xfId="2" applyNumberFormat="1" applyFont="1" applyFill="1" applyBorder="1"/>
    <xf numFmtId="3" fontId="5" fillId="8" borderId="3" xfId="2" applyNumberFormat="1" applyFont="1" applyFill="1" applyBorder="1"/>
    <xf numFmtId="2" fontId="5" fillId="8" borderId="3" xfId="2" applyNumberFormat="1" applyFont="1" applyFill="1" applyBorder="1" applyAlignment="1">
      <alignment horizontal="right"/>
    </xf>
    <xf numFmtId="0" fontId="5" fillId="8" borderId="4" xfId="2" applyFont="1" applyFill="1" applyBorder="1"/>
    <xf numFmtId="0" fontId="5" fillId="4" borderId="37" xfId="2" applyFont="1" applyFill="1" applyBorder="1"/>
    <xf numFmtId="0" fontId="5" fillId="4" borderId="3" xfId="2" applyFont="1" applyFill="1" applyBorder="1" applyAlignment="1">
      <alignment horizontal="center"/>
    </xf>
    <xf numFmtId="2" fontId="19" fillId="4" borderId="3" xfId="2" applyNumberFormat="1" applyFont="1" applyFill="1" applyBorder="1" applyAlignment="1">
      <alignment horizontal="right"/>
    </xf>
    <xf numFmtId="0" fontId="19" fillId="4" borderId="3" xfId="2" applyFont="1" applyFill="1" applyBorder="1" applyAlignment="1">
      <alignment horizontal="right"/>
    </xf>
    <xf numFmtId="0" fontId="5" fillId="4" borderId="3" xfId="2" applyFont="1" applyFill="1" applyBorder="1"/>
    <xf numFmtId="14" fontId="5" fillId="4" borderId="3" xfId="2" applyNumberFormat="1" applyFont="1" applyFill="1" applyBorder="1"/>
    <xf numFmtId="3" fontId="5" fillId="4" borderId="3" xfId="2" applyNumberFormat="1" applyFont="1" applyFill="1" applyBorder="1"/>
    <xf numFmtId="2" fontId="5" fillId="4" borderId="3" xfId="2" applyNumberFormat="1" applyFont="1" applyFill="1" applyBorder="1" applyAlignment="1">
      <alignment horizontal="right"/>
    </xf>
    <xf numFmtId="0" fontId="5" fillId="4" borderId="4" xfId="2" applyFont="1" applyFill="1" applyBorder="1"/>
    <xf numFmtId="0" fontId="2" fillId="8" borderId="17" xfId="0" applyFont="1" applyFill="1" applyBorder="1"/>
    <xf numFmtId="0" fontId="3" fillId="8" borderId="17" xfId="2" applyFont="1" applyFill="1" applyBorder="1" applyAlignment="1">
      <alignment horizontal="left"/>
    </xf>
    <xf numFmtId="0" fontId="1" fillId="8" borderId="17" xfId="2" applyFill="1" applyBorder="1"/>
    <xf numFmtId="3" fontId="2" fillId="8" borderId="17" xfId="0" applyNumberFormat="1" applyFont="1" applyFill="1" applyBorder="1"/>
    <xf numFmtId="3" fontId="12" fillId="8" borderId="17" xfId="2" applyNumberFormat="1" applyFont="1" applyFill="1" applyBorder="1" applyAlignment="1">
      <alignment horizontal="right"/>
    </xf>
    <xf numFmtId="3" fontId="3" fillId="8" borderId="17" xfId="0" applyNumberFormat="1" applyFont="1" applyFill="1" applyBorder="1"/>
    <xf numFmtId="14" fontId="3" fillId="8" borderId="17" xfId="0" applyNumberFormat="1" applyFont="1" applyFill="1" applyBorder="1"/>
    <xf numFmtId="0" fontId="3" fillId="8" borderId="17" xfId="2" applyFont="1" applyFill="1" applyBorder="1"/>
    <xf numFmtId="0" fontId="1" fillId="8" borderId="18" xfId="2" applyFont="1" applyFill="1" applyBorder="1" applyAlignment="1">
      <alignment horizontal="center"/>
    </xf>
    <xf numFmtId="0" fontId="3" fillId="8" borderId="16" xfId="0" applyFont="1" applyFill="1" applyBorder="1"/>
    <xf numFmtId="49" fontId="3" fillId="8" borderId="17" xfId="0" applyNumberFormat="1" applyFont="1" applyFill="1" applyBorder="1" applyAlignment="1" applyProtection="1">
      <alignment horizontal="left"/>
      <protection locked="0"/>
    </xf>
    <xf numFmtId="0" fontId="3" fillId="8" borderId="17" xfId="0" applyFont="1" applyFill="1" applyBorder="1" applyAlignment="1">
      <alignment horizontal="left"/>
    </xf>
    <xf numFmtId="0" fontId="0" fillId="8" borderId="17" xfId="0" applyFill="1" applyBorder="1"/>
    <xf numFmtId="0" fontId="1" fillId="8" borderId="18" xfId="2" applyFont="1" applyFill="1" applyBorder="1" applyAlignment="1">
      <alignment horizontal="right"/>
    </xf>
    <xf numFmtId="0" fontId="9" fillId="8" borderId="0" xfId="2" applyFont="1" applyFill="1" applyBorder="1"/>
    <xf numFmtId="3" fontId="2" fillId="8" borderId="3" xfId="0" applyNumberFormat="1" applyFont="1" applyFill="1" applyBorder="1"/>
    <xf numFmtId="0" fontId="20" fillId="8" borderId="3" xfId="0" applyFont="1" applyFill="1" applyBorder="1"/>
    <xf numFmtId="4" fontId="20" fillId="8" borderId="3" xfId="0" applyNumberFormat="1" applyFont="1" applyFill="1" applyBorder="1"/>
    <xf numFmtId="0" fontId="3" fillId="8" borderId="3" xfId="2" applyFont="1" applyFill="1" applyBorder="1" applyAlignment="1">
      <alignment wrapText="1"/>
    </xf>
    <xf numFmtId="0" fontId="1" fillId="4" borderId="3" xfId="2" applyFill="1" applyBorder="1"/>
    <xf numFmtId="3" fontId="3" fillId="4" borderId="3" xfId="2" applyNumberFormat="1" applyFont="1" applyFill="1" applyBorder="1" applyAlignment="1">
      <alignment horizontal="right"/>
    </xf>
    <xf numFmtId="14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9" fillId="4" borderId="4" xfId="2" applyFont="1" applyFill="1" applyBorder="1"/>
    <xf numFmtId="0" fontId="2" fillId="8" borderId="3" xfId="0" applyFont="1" applyFill="1" applyBorder="1"/>
  </cellXfs>
  <cellStyles count="5">
    <cellStyle name="Comma_CENTRALIZATOR ANRE 2005 PIF - DISTRIBUTIE - FURNIZARE " xfId="4"/>
    <cellStyle name="Normal" xfId="0" builtinId="0"/>
    <cellStyle name="Normal_CENTRALIZATOR ANRE 2005 PIF - DISTRIBUTIE - FURNIZARE " xfId="1"/>
    <cellStyle name="Normal_Evidenta investitii Moldova 2" xfId="2"/>
    <cellStyle name="Normal_Evidenta investitii Tran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GLEMENTARE\Tarif%20Distributie\Amortizarea%20reglementata%202005-2013\5.Amortizare%202013%20cu%20iesiri\analiza%20realizare%20investitii%20EDD%202005+amortiz%20cu%20iesiri%2007_10_11_12_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tii 2005"/>
      <sheetName val="iesiri in 2007 cu pif 2005"/>
      <sheetName val="iesiri in 2010 cu pif 2005"/>
      <sheetName val="iesiri 2013"/>
      <sheetName val="iesiri 201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01"/>
  <sheetViews>
    <sheetView tabSelected="1" zoomScale="80" zoomScaleNormal="80" workbookViewId="0">
      <selection activeCell="G90" sqref="G90"/>
    </sheetView>
  </sheetViews>
  <sheetFormatPr defaultRowHeight="12.75"/>
  <cols>
    <col min="1" max="1" width="4.140625" style="1" customWidth="1"/>
    <col min="2" max="2" width="66.85546875" style="13" customWidth="1"/>
    <col min="3" max="3" width="19" style="3" customWidth="1"/>
    <col min="4" max="4" width="14.85546875" style="4" customWidth="1"/>
    <col min="5" max="5" width="12.5703125" style="5" customWidth="1"/>
    <col min="6" max="6" width="12.140625" style="5" customWidth="1"/>
    <col min="7" max="8" width="13.42578125" style="5" customWidth="1"/>
    <col min="9" max="9" width="13" style="5" customWidth="1"/>
    <col min="10" max="10" width="14.28515625" style="5" customWidth="1"/>
    <col min="11" max="11" width="12.85546875" style="5" customWidth="1"/>
    <col min="12" max="12" width="14.28515625" style="5" customWidth="1"/>
    <col min="13" max="13" width="0.140625" style="5" customWidth="1"/>
    <col min="14" max="14" width="7.7109375" style="6" customWidth="1"/>
    <col min="15" max="15" width="53" style="6" customWidth="1"/>
    <col min="16" max="17" width="9.140625" style="6"/>
    <col min="18" max="18" width="10.140625" style="6" customWidth="1"/>
    <col min="19" max="19" width="10" style="6" customWidth="1"/>
    <col min="20" max="21" width="10.140625" style="6" customWidth="1"/>
    <col min="22" max="22" width="6.5703125" style="6" customWidth="1"/>
    <col min="23" max="23" width="12" style="6" customWidth="1"/>
    <col min="24" max="24" width="10" style="6" customWidth="1"/>
    <col min="25" max="25" width="12.28515625" style="6" customWidth="1"/>
    <col min="26" max="26" width="10.140625" style="7" customWidth="1"/>
    <col min="27" max="27" width="16" style="6" customWidth="1"/>
    <col min="28" max="29" width="9.140625" style="6"/>
    <col min="30" max="30" width="53.28515625" style="6" customWidth="1"/>
    <col min="31" max="31" width="9.140625" style="6" customWidth="1"/>
    <col min="32" max="32" width="11.42578125" style="6" customWidth="1"/>
    <col min="33" max="33" width="9.140625" style="6" customWidth="1"/>
    <col min="34" max="34" width="11.85546875" style="6" customWidth="1"/>
    <col min="35" max="35" width="7" style="6" customWidth="1"/>
    <col min="36" max="36" width="6.7109375" style="6" customWidth="1"/>
    <col min="37" max="37" width="7.42578125" style="6" customWidth="1"/>
    <col min="38" max="16384" width="9.140625" style="6"/>
  </cols>
  <sheetData>
    <row r="1" spans="1:37">
      <c r="B1" s="2" t="s">
        <v>0</v>
      </c>
      <c r="AI1" s="8"/>
    </row>
    <row r="2" spans="1:37" ht="15.75">
      <c r="C2" s="14" t="s">
        <v>1</v>
      </c>
      <c r="D2" s="14"/>
      <c r="E2" s="14"/>
      <c r="F2" s="14"/>
      <c r="G2" s="14"/>
      <c r="H2" s="14"/>
      <c r="I2" s="14"/>
      <c r="J2" s="14"/>
      <c r="AH2" s="7"/>
      <c r="AI2" s="8"/>
    </row>
    <row r="3" spans="1:37" ht="15.75">
      <c r="C3" s="15"/>
      <c r="D3" s="15"/>
      <c r="E3" s="15"/>
      <c r="F3" s="15"/>
      <c r="G3" s="15"/>
      <c r="H3" s="15"/>
      <c r="I3" s="15"/>
      <c r="J3" s="15"/>
      <c r="AH3" s="16"/>
      <c r="AI3" s="8"/>
    </row>
    <row r="4" spans="1:37" ht="15.75">
      <c r="C4" s="15"/>
      <c r="D4" s="15"/>
      <c r="E4" s="15"/>
      <c r="F4" s="15"/>
      <c r="G4" s="15"/>
      <c r="H4" s="15"/>
      <c r="I4" s="15"/>
      <c r="J4" s="15"/>
      <c r="AH4" s="17"/>
      <c r="AI4" s="8"/>
    </row>
    <row r="5" spans="1:37" ht="13.5" thickBot="1">
      <c r="AI5" s="8"/>
    </row>
    <row r="6" spans="1:37" ht="15.75" customHeight="1">
      <c r="A6" s="18" t="s">
        <v>2</v>
      </c>
      <c r="B6" s="19" t="s">
        <v>3</v>
      </c>
      <c r="C6" s="20" t="s">
        <v>4</v>
      </c>
      <c r="D6" s="20" t="s">
        <v>5</v>
      </c>
      <c r="E6" s="21" t="s">
        <v>6</v>
      </c>
      <c r="F6" s="22"/>
      <c r="G6" s="22"/>
      <c r="H6" s="23"/>
      <c r="I6" s="21" t="s">
        <v>7</v>
      </c>
      <c r="J6" s="22"/>
      <c r="K6" s="22"/>
      <c r="L6" s="23"/>
      <c r="M6" s="24"/>
      <c r="N6" s="25"/>
      <c r="O6" s="26" t="s">
        <v>8</v>
      </c>
      <c r="P6" s="27" t="s">
        <v>9</v>
      </c>
      <c r="Q6" s="28" t="s">
        <v>10</v>
      </c>
      <c r="R6" s="29"/>
      <c r="S6" s="30" t="s">
        <v>11</v>
      </c>
      <c r="T6" s="31"/>
      <c r="U6" s="31"/>
      <c r="V6" s="31"/>
      <c r="W6" s="31"/>
      <c r="X6" s="32"/>
      <c r="Y6" s="27" t="s">
        <v>12</v>
      </c>
      <c r="Z6" s="33"/>
      <c r="AA6" s="27" t="s">
        <v>13</v>
      </c>
      <c r="AB6" s="27" t="s">
        <v>14</v>
      </c>
      <c r="AC6" s="34" t="s">
        <v>15</v>
      </c>
      <c r="AD6" s="35" t="s">
        <v>8</v>
      </c>
      <c r="AE6" s="27" t="s">
        <v>16</v>
      </c>
      <c r="AF6" s="27" t="s">
        <v>17</v>
      </c>
      <c r="AG6" s="36" t="s">
        <v>18</v>
      </c>
      <c r="AH6" s="37"/>
      <c r="AI6" s="38" t="s">
        <v>19</v>
      </c>
      <c r="AJ6" s="39" t="s">
        <v>20</v>
      </c>
      <c r="AK6" s="40" t="s">
        <v>21</v>
      </c>
    </row>
    <row r="7" spans="1:37" ht="63" customHeight="1">
      <c r="A7" s="18"/>
      <c r="B7" s="19"/>
      <c r="C7" s="41"/>
      <c r="D7" s="41"/>
      <c r="E7" s="42" t="s">
        <v>22</v>
      </c>
      <c r="F7" s="42" t="s">
        <v>23</v>
      </c>
      <c r="G7" s="42" t="s">
        <v>24</v>
      </c>
      <c r="H7" s="42" t="s">
        <v>25</v>
      </c>
      <c r="I7" s="42" t="s">
        <v>22</v>
      </c>
      <c r="J7" s="42" t="s">
        <v>23</v>
      </c>
      <c r="K7" s="42" t="s">
        <v>24</v>
      </c>
      <c r="L7" s="42" t="s">
        <v>26</v>
      </c>
      <c r="M7" s="43" t="s">
        <v>27</v>
      </c>
      <c r="N7" s="25"/>
      <c r="O7" s="44" t="s">
        <v>28</v>
      </c>
      <c r="P7" s="45" t="s">
        <v>29</v>
      </c>
      <c r="Q7" s="46" t="s">
        <v>30</v>
      </c>
      <c r="R7" s="47" t="s">
        <v>31</v>
      </c>
      <c r="S7" s="48" t="s">
        <v>32</v>
      </c>
      <c r="T7" s="49"/>
      <c r="U7" s="48" t="s">
        <v>33</v>
      </c>
      <c r="V7" s="49"/>
      <c r="W7" s="50" t="s">
        <v>34</v>
      </c>
      <c r="X7" s="51"/>
      <c r="Y7" s="45" t="s">
        <v>35</v>
      </c>
      <c r="Z7" s="52" t="s">
        <v>36</v>
      </c>
      <c r="AA7" s="45" t="s">
        <v>37</v>
      </c>
      <c r="AB7" s="45"/>
      <c r="AC7" s="53"/>
      <c r="AD7" s="54" t="s">
        <v>38</v>
      </c>
      <c r="AE7" s="45" t="s">
        <v>39</v>
      </c>
      <c r="AF7" s="45" t="s">
        <v>40</v>
      </c>
      <c r="AG7" s="46" t="s">
        <v>30</v>
      </c>
      <c r="AH7" s="46" t="s">
        <v>31</v>
      </c>
      <c r="AI7" s="45" t="s">
        <v>41</v>
      </c>
      <c r="AJ7" s="55" t="s">
        <v>42</v>
      </c>
      <c r="AK7" s="56"/>
    </row>
    <row r="8" spans="1:37" s="71" customFormat="1" ht="13.5" thickBot="1">
      <c r="A8" s="57">
        <v>0</v>
      </c>
      <c r="B8" s="58">
        <v>1</v>
      </c>
      <c r="C8" s="58">
        <v>2</v>
      </c>
      <c r="D8" s="58">
        <v>3</v>
      </c>
      <c r="E8" s="59">
        <v>4</v>
      </c>
      <c r="F8" s="59">
        <v>5</v>
      </c>
      <c r="G8" s="59">
        <v>6</v>
      </c>
      <c r="H8" s="59">
        <v>7</v>
      </c>
      <c r="I8" s="59">
        <v>8</v>
      </c>
      <c r="J8" s="59">
        <v>9</v>
      </c>
      <c r="K8" s="59">
        <v>10</v>
      </c>
      <c r="L8" s="59">
        <v>11</v>
      </c>
      <c r="M8" s="60"/>
      <c r="N8" s="25"/>
      <c r="O8" s="44"/>
      <c r="P8" s="45" t="s">
        <v>43</v>
      </c>
      <c r="Q8" s="61"/>
      <c r="R8" s="62"/>
      <c r="S8" s="45" t="s">
        <v>30</v>
      </c>
      <c r="T8" s="45" t="s">
        <v>31</v>
      </c>
      <c r="U8" s="45" t="s">
        <v>30</v>
      </c>
      <c r="V8" s="45" t="s">
        <v>31</v>
      </c>
      <c r="W8" s="63" t="s">
        <v>30</v>
      </c>
      <c r="X8" s="63" t="s">
        <v>31</v>
      </c>
      <c r="Y8" s="45"/>
      <c r="Z8" s="64"/>
      <c r="AA8" s="45"/>
      <c r="AB8" s="45"/>
      <c r="AC8" s="53"/>
      <c r="AD8" s="65"/>
      <c r="AE8" s="66"/>
      <c r="AF8" s="66"/>
      <c r="AG8" s="67"/>
      <c r="AH8" s="67"/>
      <c r="AI8" s="68" t="s">
        <v>44</v>
      </c>
      <c r="AJ8" s="69"/>
      <c r="AK8" s="70"/>
    </row>
    <row r="9" spans="1:37" s="71" customFormat="1" ht="25.5">
      <c r="A9" s="72">
        <v>5</v>
      </c>
      <c r="B9" s="73" t="s">
        <v>45</v>
      </c>
      <c r="C9" s="74" t="s">
        <v>46</v>
      </c>
      <c r="D9" s="75" t="s">
        <v>47</v>
      </c>
      <c r="E9" s="76">
        <v>144200</v>
      </c>
      <c r="F9" s="76"/>
      <c r="G9" s="76">
        <v>0</v>
      </c>
      <c r="H9" s="76">
        <f>E9+F9+G9</f>
        <v>144200</v>
      </c>
      <c r="I9" s="77">
        <v>90588.28</v>
      </c>
      <c r="J9" s="77"/>
      <c r="K9" s="77"/>
      <c r="L9" s="77">
        <f>I9+J9+K9</f>
        <v>90588.28</v>
      </c>
      <c r="M9" s="77">
        <f>IF(D9=0,0,L9)</f>
        <v>90588.28</v>
      </c>
      <c r="N9" s="6"/>
      <c r="O9" s="78" t="s">
        <v>48</v>
      </c>
      <c r="P9" s="45"/>
      <c r="Q9" s="79"/>
      <c r="R9" s="80"/>
      <c r="S9" s="45"/>
      <c r="T9" s="45"/>
      <c r="U9" s="45"/>
      <c r="V9" s="45"/>
      <c r="W9" s="63"/>
      <c r="X9" s="63"/>
      <c r="Y9" s="45"/>
      <c r="Z9" s="64"/>
      <c r="AA9" s="45"/>
      <c r="AB9" s="45"/>
      <c r="AC9" s="53"/>
      <c r="AD9" s="81"/>
      <c r="AE9" s="82"/>
      <c r="AF9" s="82"/>
      <c r="AG9" s="83"/>
      <c r="AH9" s="79"/>
      <c r="AI9" s="45"/>
      <c r="AJ9" s="84"/>
      <c r="AK9" s="85"/>
    </row>
    <row r="10" spans="1:37" ht="15">
      <c r="A10" s="86">
        <v>6</v>
      </c>
      <c r="B10" s="87" t="s">
        <v>49</v>
      </c>
      <c r="C10" s="88" t="s">
        <v>46</v>
      </c>
      <c r="D10" s="89" t="s">
        <v>50</v>
      </c>
      <c r="E10" s="90">
        <v>0</v>
      </c>
      <c r="F10" s="90"/>
      <c r="G10" s="90">
        <v>97300</v>
      </c>
      <c r="H10" s="90">
        <f>E10+F10+G10</f>
        <v>97300</v>
      </c>
      <c r="I10" s="91">
        <v>57990.96</v>
      </c>
      <c r="J10" s="91"/>
      <c r="K10" s="91"/>
      <c r="L10" s="91">
        <f>I10+J10+K10</f>
        <v>57990.96</v>
      </c>
      <c r="M10" s="92">
        <f t="shared" ref="M10:M35" si="0">IF(D10=0,0,L10)</f>
        <v>57990.96</v>
      </c>
      <c r="N10" s="8"/>
      <c r="O10" s="93"/>
      <c r="P10" s="94"/>
      <c r="Q10" s="95"/>
      <c r="R10" s="96"/>
      <c r="S10" s="95"/>
      <c r="T10" s="97"/>
      <c r="U10" s="95"/>
      <c r="V10" s="95"/>
      <c r="W10" s="95"/>
      <c r="X10" s="96"/>
      <c r="Y10" s="98"/>
      <c r="Z10" s="96">
        <v>10</v>
      </c>
      <c r="AA10" s="98"/>
      <c r="AB10" s="98" t="s">
        <v>51</v>
      </c>
      <c r="AC10" s="99">
        <v>1</v>
      </c>
      <c r="AD10" s="100" t="s">
        <v>52</v>
      </c>
      <c r="AE10" s="94" t="s">
        <v>53</v>
      </c>
      <c r="AF10" s="101" t="s">
        <v>54</v>
      </c>
      <c r="AG10" s="102"/>
      <c r="AH10" s="103">
        <v>29782.29</v>
      </c>
      <c r="AI10" s="104" t="s">
        <v>55</v>
      </c>
      <c r="AJ10" s="105">
        <v>110</v>
      </c>
      <c r="AK10" s="106"/>
    </row>
    <row r="11" spans="1:37" ht="15">
      <c r="A11" s="107">
        <v>7</v>
      </c>
      <c r="B11" s="108" t="s">
        <v>56</v>
      </c>
      <c r="C11" s="109" t="s">
        <v>46</v>
      </c>
      <c r="D11" s="110" t="s">
        <v>57</v>
      </c>
      <c r="E11" s="111">
        <v>0</v>
      </c>
      <c r="F11" s="111"/>
      <c r="G11" s="111">
        <v>100000</v>
      </c>
      <c r="H11" s="111">
        <f>E11+F11+G11</f>
        <v>100000</v>
      </c>
      <c r="I11" s="112">
        <v>57993.93</v>
      </c>
      <c r="J11" s="112"/>
      <c r="K11" s="112"/>
      <c r="L11" s="112">
        <f>I11+J11+K11</f>
        <v>57993.93</v>
      </c>
      <c r="M11" s="113">
        <f t="shared" si="0"/>
        <v>57993.93</v>
      </c>
      <c r="N11" s="8"/>
      <c r="O11" s="93"/>
      <c r="P11" s="94"/>
      <c r="Q11" s="95"/>
      <c r="R11" s="96"/>
      <c r="S11" s="95"/>
      <c r="T11" s="97"/>
      <c r="U11" s="95"/>
      <c r="V11" s="95"/>
      <c r="W11" s="95"/>
      <c r="X11" s="96"/>
      <c r="Y11" s="98"/>
      <c r="Z11" s="96">
        <v>10</v>
      </c>
      <c r="AA11" s="98"/>
      <c r="AB11" s="98" t="s">
        <v>51</v>
      </c>
      <c r="AC11" s="99">
        <v>1</v>
      </c>
      <c r="AD11" s="100" t="s">
        <v>58</v>
      </c>
      <c r="AE11" s="94" t="s">
        <v>59</v>
      </c>
      <c r="AF11" s="101" t="s">
        <v>60</v>
      </c>
      <c r="AG11" s="102"/>
      <c r="AH11" s="103">
        <v>35762.76</v>
      </c>
      <c r="AI11" s="104" t="s">
        <v>61</v>
      </c>
      <c r="AJ11" s="105">
        <v>110</v>
      </c>
      <c r="AK11" s="106"/>
    </row>
    <row r="12" spans="1:37" ht="25.5">
      <c r="A12" s="114">
        <v>11</v>
      </c>
      <c r="B12" s="115" t="s">
        <v>62</v>
      </c>
      <c r="C12" s="116" t="s">
        <v>46</v>
      </c>
      <c r="D12" s="117" t="s">
        <v>63</v>
      </c>
      <c r="E12" s="118">
        <v>69400</v>
      </c>
      <c r="F12" s="118"/>
      <c r="G12" s="118">
        <v>0</v>
      </c>
      <c r="H12" s="118">
        <f>E12+F12+G12</f>
        <v>69400</v>
      </c>
      <c r="I12" s="119">
        <v>55050.18</v>
      </c>
      <c r="J12" s="119"/>
      <c r="K12" s="119"/>
      <c r="L12" s="119">
        <f>I12+J12+K12</f>
        <v>55050.18</v>
      </c>
      <c r="M12" s="120">
        <f t="shared" si="0"/>
        <v>55050.18</v>
      </c>
      <c r="N12" s="8"/>
      <c r="O12" s="93"/>
      <c r="P12" s="94"/>
      <c r="Q12" s="95"/>
      <c r="R12" s="96"/>
      <c r="S12" s="95"/>
      <c r="T12" s="97"/>
      <c r="U12" s="95"/>
      <c r="V12" s="95"/>
      <c r="W12" s="95"/>
      <c r="X12" s="96"/>
      <c r="Y12" s="98"/>
      <c r="Z12" s="96">
        <v>10</v>
      </c>
      <c r="AA12" s="98"/>
      <c r="AB12" s="98" t="s">
        <v>51</v>
      </c>
      <c r="AC12" s="99">
        <v>1</v>
      </c>
      <c r="AD12" s="100" t="s">
        <v>64</v>
      </c>
      <c r="AE12" s="94" t="s">
        <v>65</v>
      </c>
      <c r="AF12" s="101" t="s">
        <v>66</v>
      </c>
      <c r="AG12" s="102"/>
      <c r="AH12" s="103">
        <v>4597.67</v>
      </c>
      <c r="AI12" s="104" t="s">
        <v>67</v>
      </c>
      <c r="AJ12" s="105">
        <v>110</v>
      </c>
      <c r="AK12" s="106"/>
    </row>
    <row r="13" spans="1:37" s="128" customFormat="1" ht="15">
      <c r="A13" s="121">
        <v>13</v>
      </c>
      <c r="B13" s="122" t="s">
        <v>68</v>
      </c>
      <c r="C13" s="123" t="s">
        <v>69</v>
      </c>
      <c r="D13" s="124" t="s">
        <v>70</v>
      </c>
      <c r="E13" s="125">
        <v>180000</v>
      </c>
      <c r="F13" s="125"/>
      <c r="G13" s="125">
        <v>0</v>
      </c>
      <c r="H13" s="125">
        <v>180000</v>
      </c>
      <c r="I13" s="125">
        <v>161260.64000000001</v>
      </c>
      <c r="J13" s="125"/>
      <c r="K13" s="125"/>
      <c r="L13" s="125">
        <v>161261</v>
      </c>
      <c r="M13" s="126">
        <f t="shared" si="0"/>
        <v>161261</v>
      </c>
      <c r="N13" s="127"/>
      <c r="O13" s="93"/>
      <c r="P13" s="94"/>
      <c r="Q13" s="95"/>
      <c r="R13" s="96"/>
      <c r="S13" s="95"/>
      <c r="T13" s="97"/>
      <c r="U13" s="95"/>
      <c r="V13" s="95"/>
      <c r="W13" s="95"/>
      <c r="X13" s="96"/>
      <c r="Y13" s="98"/>
      <c r="Z13" s="96">
        <v>10</v>
      </c>
      <c r="AA13" s="98"/>
      <c r="AB13" s="98" t="s">
        <v>51</v>
      </c>
      <c r="AC13" s="99">
        <v>1</v>
      </c>
      <c r="AD13" s="100" t="s">
        <v>71</v>
      </c>
      <c r="AE13" s="94" t="s">
        <v>72</v>
      </c>
      <c r="AF13" s="101" t="s">
        <v>73</v>
      </c>
      <c r="AG13" s="102"/>
      <c r="AH13" s="103">
        <v>10222.780000000001</v>
      </c>
      <c r="AI13" s="104" t="s">
        <v>74</v>
      </c>
      <c r="AJ13" s="105">
        <v>110</v>
      </c>
      <c r="AK13" s="106"/>
    </row>
    <row r="14" spans="1:37" ht="15">
      <c r="A14" s="129">
        <v>1</v>
      </c>
      <c r="B14" s="130" t="s">
        <v>75</v>
      </c>
      <c r="C14" s="131" t="s">
        <v>46</v>
      </c>
      <c r="D14" s="132" t="s">
        <v>76</v>
      </c>
      <c r="E14" s="133">
        <v>0</v>
      </c>
      <c r="F14" s="134"/>
      <c r="G14" s="134">
        <v>128400</v>
      </c>
      <c r="H14" s="134">
        <f t="shared" ref="H14:H19" si="1">E14+F14+G14</f>
        <v>128400</v>
      </c>
      <c r="I14" s="134">
        <v>58845.03</v>
      </c>
      <c r="J14" s="134"/>
      <c r="K14" s="134"/>
      <c r="L14" s="134">
        <f t="shared" ref="L14:L19" si="2">I14+J14+K14</f>
        <v>58845.03</v>
      </c>
      <c r="M14" s="135">
        <f t="shared" si="0"/>
        <v>58845.03</v>
      </c>
      <c r="N14" s="8"/>
      <c r="O14" s="93"/>
      <c r="P14" s="94"/>
      <c r="Q14" s="95"/>
      <c r="R14" s="96"/>
      <c r="S14" s="95"/>
      <c r="T14" s="97"/>
      <c r="U14" s="95"/>
      <c r="V14" s="95"/>
      <c r="W14" s="95"/>
      <c r="X14" s="96"/>
      <c r="Y14" s="98"/>
      <c r="Z14" s="96">
        <v>10</v>
      </c>
      <c r="AA14" s="98"/>
      <c r="AB14" s="98" t="s">
        <v>51</v>
      </c>
      <c r="AC14" s="99">
        <v>1</v>
      </c>
      <c r="AD14" s="100" t="s">
        <v>71</v>
      </c>
      <c r="AE14" s="94" t="s">
        <v>72</v>
      </c>
      <c r="AF14" s="101" t="s">
        <v>77</v>
      </c>
      <c r="AG14" s="102"/>
      <c r="AH14" s="103">
        <v>10222.780000000001</v>
      </c>
      <c r="AI14" s="104" t="s">
        <v>74</v>
      </c>
      <c r="AJ14" s="105">
        <v>110</v>
      </c>
      <c r="AK14" s="106"/>
    </row>
    <row r="15" spans="1:37" ht="15">
      <c r="A15" s="136">
        <v>7</v>
      </c>
      <c r="B15" s="137" t="s">
        <v>78</v>
      </c>
      <c r="C15" s="138" t="s">
        <v>46</v>
      </c>
      <c r="D15" s="139" t="s">
        <v>79</v>
      </c>
      <c r="E15" s="140">
        <v>801500</v>
      </c>
      <c r="F15" s="141"/>
      <c r="G15" s="141">
        <v>0</v>
      </c>
      <c r="H15" s="141">
        <f t="shared" si="1"/>
        <v>801500</v>
      </c>
      <c r="I15" s="141">
        <v>467568</v>
      </c>
      <c r="J15" s="141"/>
      <c r="K15" s="141"/>
      <c r="L15" s="141">
        <f t="shared" si="2"/>
        <v>467568</v>
      </c>
      <c r="M15" s="142">
        <f t="shared" si="0"/>
        <v>467568</v>
      </c>
      <c r="N15" s="8"/>
      <c r="O15" s="93"/>
      <c r="P15" s="94" t="s">
        <v>80</v>
      </c>
      <c r="Q15" s="95"/>
      <c r="R15" s="103"/>
      <c r="S15" s="95"/>
      <c r="T15" s="143"/>
      <c r="U15" s="95"/>
      <c r="V15" s="95"/>
      <c r="W15" s="95"/>
      <c r="X15" s="96"/>
      <c r="Y15" s="144"/>
      <c r="Z15" s="103">
        <v>9</v>
      </c>
      <c r="AA15" s="98"/>
      <c r="AB15" s="98" t="s">
        <v>51</v>
      </c>
      <c r="AC15" s="99">
        <v>1</v>
      </c>
      <c r="AD15" s="100" t="s">
        <v>81</v>
      </c>
      <c r="AE15" s="145" t="s">
        <v>53</v>
      </c>
      <c r="AF15" s="101" t="s">
        <v>82</v>
      </c>
      <c r="AG15" s="95"/>
      <c r="AH15" s="103">
        <v>38422.129999999997</v>
      </c>
      <c r="AI15" s="104" t="s">
        <v>55</v>
      </c>
      <c r="AJ15" s="105">
        <v>110</v>
      </c>
      <c r="AK15" s="146"/>
    </row>
    <row r="16" spans="1:37" ht="15">
      <c r="A16" s="72">
        <v>8</v>
      </c>
      <c r="B16" s="147" t="s">
        <v>83</v>
      </c>
      <c r="C16" s="74" t="s">
        <v>46</v>
      </c>
      <c r="D16" s="148" t="s">
        <v>84</v>
      </c>
      <c r="E16" s="149">
        <v>107100</v>
      </c>
      <c r="F16" s="77"/>
      <c r="G16" s="77">
        <v>0</v>
      </c>
      <c r="H16" s="77">
        <f t="shared" si="1"/>
        <v>107100</v>
      </c>
      <c r="I16" s="77">
        <v>79223.710000000006</v>
      </c>
      <c r="J16" s="77"/>
      <c r="K16" s="77"/>
      <c r="L16" s="77">
        <f t="shared" si="2"/>
        <v>79223.710000000006</v>
      </c>
      <c r="M16" s="150">
        <f t="shared" si="0"/>
        <v>79223.710000000006</v>
      </c>
      <c r="N16" s="8"/>
      <c r="O16" s="93"/>
      <c r="P16" s="94" t="s">
        <v>80</v>
      </c>
      <c r="Q16" s="95"/>
      <c r="R16" s="103"/>
      <c r="S16" s="95"/>
      <c r="T16" s="143"/>
      <c r="U16" s="95"/>
      <c r="V16" s="95"/>
      <c r="W16" s="95"/>
      <c r="X16" s="96"/>
      <c r="Y16" s="144"/>
      <c r="Z16" s="103">
        <v>9</v>
      </c>
      <c r="AA16" s="98"/>
      <c r="AB16" s="98" t="s">
        <v>51</v>
      </c>
      <c r="AC16" s="99">
        <v>1</v>
      </c>
      <c r="AD16" s="100" t="s">
        <v>85</v>
      </c>
      <c r="AE16" s="145" t="s">
        <v>59</v>
      </c>
      <c r="AF16" s="101" t="s">
        <v>86</v>
      </c>
      <c r="AG16" s="95"/>
      <c r="AH16" s="103">
        <v>7879.3</v>
      </c>
      <c r="AI16" s="104" t="s">
        <v>55</v>
      </c>
      <c r="AJ16" s="105">
        <v>110</v>
      </c>
      <c r="AK16" s="146"/>
    </row>
    <row r="17" spans="1:37" ht="15">
      <c r="A17" s="151">
        <v>9</v>
      </c>
      <c r="B17" s="152" t="s">
        <v>87</v>
      </c>
      <c r="C17" s="153" t="s">
        <v>46</v>
      </c>
      <c r="D17" s="154" t="s">
        <v>88</v>
      </c>
      <c r="E17" s="155">
        <v>551200</v>
      </c>
      <c r="F17" s="156"/>
      <c r="G17" s="156">
        <v>0</v>
      </c>
      <c r="H17" s="156">
        <f t="shared" si="1"/>
        <v>551200</v>
      </c>
      <c r="I17" s="156">
        <v>324916.07</v>
      </c>
      <c r="J17" s="156"/>
      <c r="K17" s="156"/>
      <c r="L17" s="156">
        <f t="shared" si="2"/>
        <v>324916.07</v>
      </c>
      <c r="M17" s="157">
        <f t="shared" si="0"/>
        <v>324916.07</v>
      </c>
      <c r="N17" s="8"/>
      <c r="O17" s="93"/>
      <c r="P17" s="94" t="s">
        <v>80</v>
      </c>
      <c r="Q17" s="95"/>
      <c r="R17" s="103"/>
      <c r="S17" s="95"/>
      <c r="T17" s="143"/>
      <c r="U17" s="95"/>
      <c r="V17" s="95"/>
      <c r="W17" s="95"/>
      <c r="X17" s="96"/>
      <c r="Y17" s="98"/>
      <c r="Z17" s="103">
        <v>9</v>
      </c>
      <c r="AA17" s="98"/>
      <c r="AB17" s="98" t="s">
        <v>51</v>
      </c>
      <c r="AC17" s="99">
        <v>1</v>
      </c>
      <c r="AD17" s="100" t="s">
        <v>89</v>
      </c>
      <c r="AE17" s="94" t="s">
        <v>65</v>
      </c>
      <c r="AF17" s="101" t="s">
        <v>90</v>
      </c>
      <c r="AG17" s="95"/>
      <c r="AH17" s="103">
        <v>11689.53</v>
      </c>
      <c r="AI17" s="104" t="s">
        <v>91</v>
      </c>
      <c r="AJ17" s="105">
        <v>110</v>
      </c>
      <c r="AK17" s="106"/>
    </row>
    <row r="18" spans="1:37" ht="15">
      <c r="A18" s="158">
        <v>10</v>
      </c>
      <c r="B18" s="159" t="s">
        <v>92</v>
      </c>
      <c r="C18" s="160" t="s">
        <v>46</v>
      </c>
      <c r="D18" s="161" t="s">
        <v>93</v>
      </c>
      <c r="E18" s="162">
        <v>200400</v>
      </c>
      <c r="F18" s="163"/>
      <c r="G18" s="163">
        <v>0</v>
      </c>
      <c r="H18" s="163">
        <f t="shared" si="1"/>
        <v>200400</v>
      </c>
      <c r="I18" s="163">
        <v>132100.35999999999</v>
      </c>
      <c r="J18" s="163"/>
      <c r="K18" s="163"/>
      <c r="L18" s="163">
        <f t="shared" si="2"/>
        <v>132100.35999999999</v>
      </c>
      <c r="M18" s="164">
        <f t="shared" si="0"/>
        <v>132100.35999999999</v>
      </c>
      <c r="N18" s="8"/>
      <c r="O18" s="93"/>
      <c r="P18" s="94" t="s">
        <v>80</v>
      </c>
      <c r="Q18" s="95"/>
      <c r="R18" s="96"/>
      <c r="S18" s="95"/>
      <c r="T18" s="97"/>
      <c r="U18" s="95"/>
      <c r="V18" s="95"/>
      <c r="W18" s="95"/>
      <c r="X18" s="96"/>
      <c r="Y18" s="144"/>
      <c r="Z18" s="103">
        <v>9</v>
      </c>
      <c r="AA18" s="98"/>
      <c r="AB18" s="98"/>
      <c r="AC18" s="99"/>
      <c r="AD18" s="100" t="s">
        <v>85</v>
      </c>
      <c r="AE18" s="145" t="s">
        <v>59</v>
      </c>
      <c r="AF18" s="101" t="s">
        <v>86</v>
      </c>
      <c r="AG18" s="95"/>
      <c r="AH18" s="103">
        <v>0</v>
      </c>
      <c r="AI18" s="104" t="s">
        <v>94</v>
      </c>
      <c r="AJ18" s="105"/>
      <c r="AK18" s="146"/>
    </row>
    <row r="19" spans="1:37" ht="15">
      <c r="A19" s="114">
        <v>22</v>
      </c>
      <c r="B19" s="115" t="s">
        <v>95</v>
      </c>
      <c r="C19" s="116" t="s">
        <v>46</v>
      </c>
      <c r="D19" s="117" t="s">
        <v>96</v>
      </c>
      <c r="E19" s="165">
        <v>176900</v>
      </c>
      <c r="F19" s="119"/>
      <c r="G19" s="119">
        <v>0</v>
      </c>
      <c r="H19" s="119">
        <f t="shared" si="1"/>
        <v>176900</v>
      </c>
      <c r="I19" s="119">
        <v>255602.1</v>
      </c>
      <c r="J19" s="119"/>
      <c r="K19" s="119"/>
      <c r="L19" s="119">
        <f t="shared" si="2"/>
        <v>255602.1</v>
      </c>
      <c r="M19" s="166">
        <f t="shared" si="0"/>
        <v>255602.1</v>
      </c>
      <c r="N19" s="8"/>
      <c r="O19" s="93"/>
      <c r="P19" s="94" t="s">
        <v>80</v>
      </c>
      <c r="Q19" s="95"/>
      <c r="R19" s="103"/>
      <c r="S19" s="95"/>
      <c r="T19" s="143"/>
      <c r="U19" s="95"/>
      <c r="V19" s="95"/>
      <c r="W19" s="95"/>
      <c r="X19" s="96"/>
      <c r="Y19" s="144"/>
      <c r="Z19" s="103">
        <v>9</v>
      </c>
      <c r="AA19" s="98"/>
      <c r="AB19" s="98" t="s">
        <v>51</v>
      </c>
      <c r="AC19" s="99">
        <v>1</v>
      </c>
      <c r="AD19" s="100" t="s">
        <v>81</v>
      </c>
      <c r="AE19" s="145" t="s">
        <v>53</v>
      </c>
      <c r="AF19" s="101" t="s">
        <v>97</v>
      </c>
      <c r="AG19" s="95"/>
      <c r="AH19" s="103">
        <v>38917.33</v>
      </c>
      <c r="AI19" s="104" t="s">
        <v>55</v>
      </c>
      <c r="AJ19" s="105">
        <v>110</v>
      </c>
      <c r="AK19" s="146"/>
    </row>
    <row r="20" spans="1:37" s="128" customFormat="1" ht="25.5">
      <c r="A20" s="167">
        <v>28</v>
      </c>
      <c r="B20" s="168" t="s">
        <v>98</v>
      </c>
      <c r="C20" s="169" t="s">
        <v>69</v>
      </c>
      <c r="D20" s="170" t="s">
        <v>99</v>
      </c>
      <c r="E20" s="171">
        <v>660000</v>
      </c>
      <c r="F20" s="171"/>
      <c r="G20" s="171">
        <v>0</v>
      </c>
      <c r="H20" s="171">
        <v>660000</v>
      </c>
      <c r="I20" s="171">
        <v>403477.98</v>
      </c>
      <c r="J20" s="171"/>
      <c r="K20" s="171"/>
      <c r="L20" s="171">
        <f>I20</f>
        <v>403477.98</v>
      </c>
      <c r="M20" s="172">
        <f t="shared" si="0"/>
        <v>403477.98</v>
      </c>
      <c r="N20" s="127"/>
      <c r="O20" s="93"/>
      <c r="P20" s="94" t="s">
        <v>80</v>
      </c>
      <c r="Q20" s="95"/>
      <c r="R20" s="103"/>
      <c r="S20" s="95"/>
      <c r="T20" s="143"/>
      <c r="U20" s="95"/>
      <c r="V20" s="95"/>
      <c r="W20" s="95"/>
      <c r="X20" s="96"/>
      <c r="Y20" s="144"/>
      <c r="Z20" s="103">
        <v>9</v>
      </c>
      <c r="AA20" s="98"/>
      <c r="AB20" s="98" t="s">
        <v>51</v>
      </c>
      <c r="AC20" s="99">
        <v>1</v>
      </c>
      <c r="AD20" s="100" t="s">
        <v>100</v>
      </c>
      <c r="AE20" s="145" t="s">
        <v>59</v>
      </c>
      <c r="AF20" s="101" t="s">
        <v>101</v>
      </c>
      <c r="AG20" s="95"/>
      <c r="AH20" s="103">
        <v>4516.74</v>
      </c>
      <c r="AI20" s="104" t="s">
        <v>102</v>
      </c>
      <c r="AJ20" s="105">
        <v>110</v>
      </c>
      <c r="AK20" s="146"/>
    </row>
    <row r="21" spans="1:37" s="128" customFormat="1" ht="15">
      <c r="A21" s="121">
        <v>30</v>
      </c>
      <c r="B21" s="122" t="s">
        <v>103</v>
      </c>
      <c r="C21" s="123" t="s">
        <v>69</v>
      </c>
      <c r="D21" s="124" t="s">
        <v>104</v>
      </c>
      <c r="E21" s="125">
        <v>490000</v>
      </c>
      <c r="F21" s="125"/>
      <c r="G21" s="125"/>
      <c r="H21" s="125">
        <f>E21</f>
        <v>490000</v>
      </c>
      <c r="I21" s="125">
        <v>268386.69</v>
      </c>
      <c r="J21" s="125"/>
      <c r="K21" s="125"/>
      <c r="L21" s="125">
        <f>I21</f>
        <v>268386.69</v>
      </c>
      <c r="M21" s="126">
        <f t="shared" si="0"/>
        <v>268386.69</v>
      </c>
      <c r="N21" s="127"/>
      <c r="O21" s="93"/>
      <c r="P21" s="94" t="s">
        <v>80</v>
      </c>
      <c r="Q21" s="95"/>
      <c r="R21" s="103"/>
      <c r="S21" s="95"/>
      <c r="T21" s="143"/>
      <c r="U21" s="95"/>
      <c r="V21" s="95"/>
      <c r="W21" s="95"/>
      <c r="X21" s="96"/>
      <c r="Y21" s="144"/>
      <c r="Z21" s="103">
        <v>9</v>
      </c>
      <c r="AA21" s="98"/>
      <c r="AB21" s="98" t="s">
        <v>51</v>
      </c>
      <c r="AC21" s="99">
        <v>1</v>
      </c>
      <c r="AD21" s="100" t="s">
        <v>105</v>
      </c>
      <c r="AE21" s="145" t="s">
        <v>65</v>
      </c>
      <c r="AF21" s="101" t="s">
        <v>106</v>
      </c>
      <c r="AG21" s="95"/>
      <c r="AH21" s="103">
        <v>14559.86</v>
      </c>
      <c r="AI21" s="104" t="s">
        <v>107</v>
      </c>
      <c r="AJ21" s="105">
        <v>110</v>
      </c>
      <c r="AK21" s="146"/>
    </row>
    <row r="22" spans="1:37" s="128" customFormat="1" ht="25.5">
      <c r="A22" s="173">
        <v>34</v>
      </c>
      <c r="B22" s="174" t="s">
        <v>108</v>
      </c>
      <c r="C22" s="175" t="s">
        <v>69</v>
      </c>
      <c r="D22" s="176" t="s">
        <v>109</v>
      </c>
      <c r="E22" s="177">
        <v>295200</v>
      </c>
      <c r="F22" s="177"/>
      <c r="G22" s="177"/>
      <c r="H22" s="177">
        <f>E22</f>
        <v>295200</v>
      </c>
      <c r="I22" s="177">
        <v>199487.58</v>
      </c>
      <c r="J22" s="177"/>
      <c r="K22" s="177"/>
      <c r="L22" s="177">
        <f>I22</f>
        <v>199487.58</v>
      </c>
      <c r="M22" s="178">
        <f t="shared" si="0"/>
        <v>199487.58</v>
      </c>
      <c r="N22" s="127"/>
      <c r="O22" s="179" t="s">
        <v>110</v>
      </c>
      <c r="P22" s="94" t="s">
        <v>111</v>
      </c>
      <c r="Q22" s="180"/>
      <c r="R22" s="181">
        <f>T22+V22+X22</f>
        <v>55050.18</v>
      </c>
      <c r="S22" s="180"/>
      <c r="T22" s="182">
        <v>55050.18</v>
      </c>
      <c r="U22" s="180"/>
      <c r="V22" s="180"/>
      <c r="W22" s="180"/>
      <c r="X22" s="96"/>
      <c r="Y22" s="183">
        <v>38519</v>
      </c>
      <c r="Z22" s="181">
        <v>6</v>
      </c>
      <c r="AA22" s="98" t="s">
        <v>112</v>
      </c>
      <c r="AB22" s="98" t="s">
        <v>113</v>
      </c>
      <c r="AC22" s="99">
        <v>1</v>
      </c>
      <c r="AD22" s="100" t="s">
        <v>114</v>
      </c>
      <c r="AE22" s="101" t="s">
        <v>65</v>
      </c>
      <c r="AF22" s="101" t="s">
        <v>115</v>
      </c>
      <c r="AG22" s="95"/>
      <c r="AH22" s="103">
        <v>55050.18</v>
      </c>
      <c r="AI22" s="104" t="s">
        <v>116</v>
      </c>
      <c r="AJ22" s="184" t="s">
        <v>117</v>
      </c>
      <c r="AK22" s="106">
        <v>11</v>
      </c>
    </row>
    <row r="23" spans="1:37" s="13" customFormat="1" ht="15">
      <c r="A23" s="185">
        <v>37</v>
      </c>
      <c r="B23" s="186" t="s">
        <v>118</v>
      </c>
      <c r="C23" s="186" t="s">
        <v>119</v>
      </c>
      <c r="D23" s="187" t="s">
        <v>120</v>
      </c>
      <c r="E23" s="188">
        <v>81900</v>
      </c>
      <c r="F23" s="188"/>
      <c r="G23" s="188">
        <v>0</v>
      </c>
      <c r="H23" s="188">
        <f>E23+F23+G23</f>
        <v>81900</v>
      </c>
      <c r="I23" s="188">
        <v>50330.14</v>
      </c>
      <c r="J23" s="188"/>
      <c r="K23" s="188"/>
      <c r="L23" s="188">
        <f>I23+J23+K23</f>
        <v>50330.14</v>
      </c>
      <c r="M23" s="189">
        <f t="shared" si="0"/>
        <v>50330.14</v>
      </c>
      <c r="N23" s="190"/>
      <c r="O23" s="191"/>
      <c r="P23" s="192"/>
      <c r="Q23" s="193"/>
      <c r="R23" s="181"/>
      <c r="S23" s="193"/>
      <c r="T23" s="194"/>
      <c r="U23" s="193"/>
      <c r="V23" s="193"/>
      <c r="W23" s="195"/>
      <c r="X23" s="181"/>
      <c r="Y23" s="183">
        <v>38667</v>
      </c>
      <c r="Z23" s="181">
        <v>11</v>
      </c>
      <c r="AA23" s="196"/>
      <c r="AB23" s="196" t="s">
        <v>121</v>
      </c>
      <c r="AC23" s="197">
        <v>1</v>
      </c>
      <c r="AD23" s="196" t="s">
        <v>122</v>
      </c>
      <c r="AE23" s="192" t="s">
        <v>59</v>
      </c>
      <c r="AF23" s="192" t="s">
        <v>123</v>
      </c>
      <c r="AG23" s="195"/>
      <c r="AH23" s="181">
        <v>99711.56</v>
      </c>
      <c r="AI23" s="198">
        <v>5</v>
      </c>
      <c r="AJ23" s="198" t="s">
        <v>124</v>
      </c>
      <c r="AK23" s="199"/>
    </row>
    <row r="24" spans="1:37" s="11" customFormat="1" ht="15">
      <c r="A24" s="200">
        <v>38</v>
      </c>
      <c r="B24" s="201" t="s">
        <v>125</v>
      </c>
      <c r="C24" s="202" t="s">
        <v>119</v>
      </c>
      <c r="D24" s="203" t="s">
        <v>126</v>
      </c>
      <c r="E24" s="204">
        <v>79800</v>
      </c>
      <c r="F24" s="204"/>
      <c r="G24" s="204">
        <v>0</v>
      </c>
      <c r="H24" s="204">
        <f>E24+F24+G24</f>
        <v>79800</v>
      </c>
      <c r="I24" s="204">
        <v>51192.51</v>
      </c>
      <c r="J24" s="204"/>
      <c r="K24" s="204"/>
      <c r="L24" s="204">
        <f>I24+J24+K24</f>
        <v>51192.51</v>
      </c>
      <c r="M24" s="205">
        <f t="shared" si="0"/>
        <v>51192.51</v>
      </c>
      <c r="N24" s="206"/>
      <c r="O24" s="207"/>
      <c r="P24" s="208"/>
      <c r="Q24" s="209"/>
      <c r="R24" s="210"/>
      <c r="S24" s="209"/>
      <c r="T24" s="211"/>
      <c r="U24" s="209"/>
      <c r="V24" s="209"/>
      <c r="W24" s="212"/>
      <c r="X24" s="210"/>
      <c r="Y24" s="213">
        <v>38667</v>
      </c>
      <c r="Z24" s="210">
        <v>11</v>
      </c>
      <c r="AA24" s="214"/>
      <c r="AB24" s="214" t="s">
        <v>121</v>
      </c>
      <c r="AC24" s="215">
        <v>1</v>
      </c>
      <c r="AD24" s="214" t="s">
        <v>127</v>
      </c>
      <c r="AE24" s="208" t="s">
        <v>53</v>
      </c>
      <c r="AF24" s="208">
        <v>203673</v>
      </c>
      <c r="AG24" s="212"/>
      <c r="AH24" s="210">
        <v>49899.09</v>
      </c>
      <c r="AI24" s="216">
        <v>8</v>
      </c>
      <c r="AJ24" s="216" t="s">
        <v>124</v>
      </c>
      <c r="AK24" s="217"/>
    </row>
    <row r="25" spans="1:37" s="13" customFormat="1" ht="15.75" thickBot="1">
      <c r="A25" s="218">
        <v>39</v>
      </c>
      <c r="B25" s="219" t="s">
        <v>128</v>
      </c>
      <c r="C25" s="220" t="s">
        <v>119</v>
      </c>
      <c r="D25" s="221" t="s">
        <v>129</v>
      </c>
      <c r="E25" s="222">
        <v>93000</v>
      </c>
      <c r="F25" s="222"/>
      <c r="G25" s="222">
        <v>0</v>
      </c>
      <c r="H25" s="222">
        <f>E25+F25+G25</f>
        <v>93000</v>
      </c>
      <c r="I25" s="222">
        <v>58446.41</v>
      </c>
      <c r="J25" s="222"/>
      <c r="K25" s="222"/>
      <c r="L25" s="222">
        <f>I25+J25+K25</f>
        <v>58446.41</v>
      </c>
      <c r="M25" s="223">
        <f t="shared" si="0"/>
        <v>58446.41</v>
      </c>
      <c r="N25" s="190"/>
      <c r="O25" s="224"/>
      <c r="P25" s="225"/>
      <c r="Q25" s="226"/>
      <c r="R25" s="227"/>
      <c r="S25" s="226"/>
      <c r="T25" s="228"/>
      <c r="U25" s="226"/>
      <c r="V25" s="226"/>
      <c r="W25" s="229"/>
      <c r="X25" s="227"/>
      <c r="Y25" s="230">
        <v>38667</v>
      </c>
      <c r="Z25" s="181">
        <v>11</v>
      </c>
      <c r="AA25" s="231"/>
      <c r="AB25" s="231" t="s">
        <v>121</v>
      </c>
      <c r="AC25" s="232">
        <v>1</v>
      </c>
      <c r="AD25" s="231" t="s">
        <v>130</v>
      </c>
      <c r="AE25" s="225" t="s">
        <v>72</v>
      </c>
      <c r="AF25" s="225">
        <v>203674</v>
      </c>
      <c r="AG25" s="229"/>
      <c r="AH25" s="227">
        <v>11650</v>
      </c>
      <c r="AI25" s="233">
        <v>8</v>
      </c>
      <c r="AJ25" s="234" t="s">
        <v>124</v>
      </c>
      <c r="AK25" s="235"/>
    </row>
    <row r="26" spans="1:37" s="242" customFormat="1" ht="15">
      <c r="A26" s="236">
        <v>41</v>
      </c>
      <c r="B26" s="237" t="s">
        <v>131</v>
      </c>
      <c r="C26" s="238" t="s">
        <v>119</v>
      </c>
      <c r="D26" s="239" t="s">
        <v>132</v>
      </c>
      <c r="E26" s="240">
        <v>140800</v>
      </c>
      <c r="F26" s="240"/>
      <c r="G26" s="240">
        <v>0</v>
      </c>
      <c r="H26" s="240">
        <f>E26+F26+G26</f>
        <v>140800</v>
      </c>
      <c r="I26" s="240">
        <v>181030.81</v>
      </c>
      <c r="J26" s="240"/>
      <c r="K26" s="240"/>
      <c r="L26" s="240">
        <f>I26+J26+K26</f>
        <v>181030.81</v>
      </c>
      <c r="M26" s="150">
        <f t="shared" si="0"/>
        <v>181030.81</v>
      </c>
      <c r="N26" s="241"/>
      <c r="O26" s="93"/>
      <c r="P26" s="94" t="s">
        <v>80</v>
      </c>
      <c r="Q26" s="95"/>
      <c r="R26" s="96"/>
      <c r="S26" s="95"/>
      <c r="T26" s="97"/>
      <c r="U26" s="95"/>
      <c r="V26" s="95"/>
      <c r="W26" s="95"/>
      <c r="X26" s="96"/>
      <c r="Y26" s="98"/>
      <c r="Z26" s="96">
        <v>11</v>
      </c>
      <c r="AA26" s="98"/>
      <c r="AB26" s="98"/>
      <c r="AC26" s="99"/>
      <c r="AD26" s="100" t="s">
        <v>133</v>
      </c>
      <c r="AE26" s="94" t="s">
        <v>134</v>
      </c>
      <c r="AF26" s="101" t="s">
        <v>135</v>
      </c>
      <c r="AG26" s="95"/>
      <c r="AH26" s="103">
        <v>58845.03</v>
      </c>
      <c r="AI26" s="104" t="s">
        <v>136</v>
      </c>
      <c r="AJ26" s="105"/>
      <c r="AK26" s="106"/>
    </row>
    <row r="27" spans="1:37" s="242" customFormat="1" ht="15">
      <c r="A27" s="121">
        <v>51</v>
      </c>
      <c r="B27" s="243" t="s">
        <v>137</v>
      </c>
      <c r="C27" s="244" t="s">
        <v>119</v>
      </c>
      <c r="D27" s="243" t="s">
        <v>138</v>
      </c>
      <c r="E27" s="245">
        <v>96000</v>
      </c>
      <c r="F27" s="245"/>
      <c r="G27" s="245">
        <v>0</v>
      </c>
      <c r="H27" s="245">
        <f>E27+F27+G27</f>
        <v>96000</v>
      </c>
      <c r="I27" s="245">
        <v>97069.2</v>
      </c>
      <c r="J27" s="245"/>
      <c r="K27" s="245"/>
      <c r="L27" s="245">
        <f>I27+J27+K27</f>
        <v>97069.2</v>
      </c>
      <c r="M27" s="126">
        <f t="shared" si="0"/>
        <v>97069.2</v>
      </c>
      <c r="N27" s="241"/>
      <c r="O27" s="93"/>
      <c r="P27" s="94"/>
      <c r="Q27" s="180"/>
      <c r="R27" s="96"/>
      <c r="S27" s="180"/>
      <c r="T27" s="97"/>
      <c r="U27" s="180"/>
      <c r="V27" s="180"/>
      <c r="W27" s="180"/>
      <c r="X27" s="96"/>
      <c r="Y27" s="183">
        <v>38563</v>
      </c>
      <c r="Z27" s="181">
        <v>6</v>
      </c>
      <c r="AA27" s="98"/>
      <c r="AB27" s="98" t="s">
        <v>139</v>
      </c>
      <c r="AC27" s="99">
        <v>1.4999999999999999E-2</v>
      </c>
      <c r="AD27" s="100" t="s">
        <v>140</v>
      </c>
      <c r="AE27" s="101" t="s">
        <v>141</v>
      </c>
      <c r="AF27" s="101" t="s">
        <v>142</v>
      </c>
      <c r="AG27" s="95"/>
      <c r="AH27" s="103">
        <v>14018.64</v>
      </c>
      <c r="AI27" s="104" t="s">
        <v>74</v>
      </c>
      <c r="AJ27" s="105">
        <v>0.4</v>
      </c>
      <c r="AK27" s="106"/>
    </row>
    <row r="28" spans="1:37" s="254" customFormat="1" ht="25.5">
      <c r="A28" s="246">
        <v>53</v>
      </c>
      <c r="B28" s="247" t="s">
        <v>143</v>
      </c>
      <c r="C28" s="248" t="s">
        <v>144</v>
      </c>
      <c r="D28" s="249" t="s">
        <v>145</v>
      </c>
      <c r="E28" s="250">
        <v>0</v>
      </c>
      <c r="F28" s="251"/>
      <c r="G28" s="251">
        <v>8500</v>
      </c>
      <c r="H28" s="251">
        <v>8500</v>
      </c>
      <c r="I28" s="251"/>
      <c r="J28" s="251"/>
      <c r="K28" s="251"/>
      <c r="L28" s="251"/>
      <c r="M28" s="252">
        <f t="shared" si="0"/>
        <v>0</v>
      </c>
      <c r="N28" s="253"/>
      <c r="O28" s="93"/>
      <c r="P28" s="94"/>
      <c r="Q28" s="180"/>
      <c r="R28" s="96"/>
      <c r="S28" s="180"/>
      <c r="T28" s="97"/>
      <c r="U28" s="180"/>
      <c r="V28" s="180"/>
      <c r="W28" s="180"/>
      <c r="X28" s="96"/>
      <c r="Y28" s="183">
        <v>38563</v>
      </c>
      <c r="Z28" s="181">
        <v>6</v>
      </c>
      <c r="AA28" s="98"/>
      <c r="AB28" s="98" t="s">
        <v>139</v>
      </c>
      <c r="AC28" s="99">
        <v>1.1000000000000001</v>
      </c>
      <c r="AD28" s="100" t="s">
        <v>146</v>
      </c>
      <c r="AE28" s="101" t="s">
        <v>134</v>
      </c>
      <c r="AF28" s="101" t="s">
        <v>147</v>
      </c>
      <c r="AG28" s="95"/>
      <c r="AH28" s="103">
        <v>64189.17</v>
      </c>
      <c r="AI28" s="104" t="s">
        <v>91</v>
      </c>
      <c r="AJ28" s="105">
        <v>0.4</v>
      </c>
      <c r="AK28" s="106"/>
    </row>
    <row r="29" spans="1:37" s="254" customFormat="1" ht="15">
      <c r="A29" s="246">
        <v>54</v>
      </c>
      <c r="B29" s="247" t="s">
        <v>148</v>
      </c>
      <c r="C29" s="248" t="s">
        <v>144</v>
      </c>
      <c r="D29" s="249" t="s">
        <v>149</v>
      </c>
      <c r="E29" s="250">
        <v>0</v>
      </c>
      <c r="F29" s="251"/>
      <c r="G29" s="251">
        <v>30000</v>
      </c>
      <c r="H29" s="251">
        <v>30000</v>
      </c>
      <c r="I29" s="251"/>
      <c r="J29" s="251"/>
      <c r="K29" s="251"/>
      <c r="L29" s="251"/>
      <c r="M29" s="252">
        <f t="shared" si="0"/>
        <v>0</v>
      </c>
      <c r="N29" s="253"/>
      <c r="O29" s="93"/>
      <c r="P29" s="94"/>
      <c r="Q29" s="180"/>
      <c r="R29" s="96"/>
      <c r="S29" s="180"/>
      <c r="T29" s="97"/>
      <c r="U29" s="180"/>
      <c r="V29" s="180"/>
      <c r="W29" s="180"/>
      <c r="X29" s="96"/>
      <c r="Y29" s="183">
        <v>38563</v>
      </c>
      <c r="Z29" s="181">
        <v>6</v>
      </c>
      <c r="AA29" s="98"/>
      <c r="AB29" s="98" t="s">
        <v>113</v>
      </c>
      <c r="AC29" s="99">
        <v>1</v>
      </c>
      <c r="AD29" s="100" t="s">
        <v>150</v>
      </c>
      <c r="AE29" s="101" t="s">
        <v>59</v>
      </c>
      <c r="AF29" s="101" t="s">
        <v>151</v>
      </c>
      <c r="AG29" s="95"/>
      <c r="AH29" s="103">
        <v>83017.070000000007</v>
      </c>
      <c r="AI29" s="104" t="s">
        <v>55</v>
      </c>
      <c r="AJ29" s="105">
        <v>20</v>
      </c>
      <c r="AK29" s="106"/>
    </row>
    <row r="30" spans="1:37" s="254" customFormat="1" ht="15">
      <c r="A30" s="246">
        <v>66</v>
      </c>
      <c r="B30" s="247" t="s">
        <v>152</v>
      </c>
      <c r="C30" s="248" t="s">
        <v>144</v>
      </c>
      <c r="D30" s="255" t="s">
        <v>153</v>
      </c>
      <c r="E30" s="250">
        <v>120000</v>
      </c>
      <c r="F30" s="251"/>
      <c r="G30" s="251">
        <v>0</v>
      </c>
      <c r="H30" s="251">
        <v>120000</v>
      </c>
      <c r="I30" s="251" t="e">
        <f>I31+#REF!</f>
        <v>#REF!</v>
      </c>
      <c r="J30" s="251"/>
      <c r="K30" s="251"/>
      <c r="L30" s="251"/>
      <c r="M30" s="256">
        <f t="shared" si="0"/>
        <v>0</v>
      </c>
      <c r="N30" s="253"/>
      <c r="O30" s="93"/>
      <c r="P30" s="94"/>
      <c r="Q30" s="180"/>
      <c r="R30" s="96"/>
      <c r="S30" s="180"/>
      <c r="T30" s="97"/>
      <c r="U30" s="180"/>
      <c r="V30" s="180"/>
      <c r="W30" s="180"/>
      <c r="X30" s="96"/>
      <c r="Y30" s="183">
        <v>38563</v>
      </c>
      <c r="Z30" s="181">
        <v>6</v>
      </c>
      <c r="AA30" s="98"/>
      <c r="AB30" s="98" t="s">
        <v>139</v>
      </c>
      <c r="AC30" s="99">
        <v>7.0000000000000007E-2</v>
      </c>
      <c r="AD30" s="100" t="s">
        <v>154</v>
      </c>
      <c r="AE30" s="101" t="s">
        <v>141</v>
      </c>
      <c r="AF30" s="101" t="s">
        <v>155</v>
      </c>
      <c r="AG30" s="95"/>
      <c r="AH30" s="103">
        <v>14302.3</v>
      </c>
      <c r="AI30" s="104" t="s">
        <v>74</v>
      </c>
      <c r="AJ30" s="105">
        <v>20</v>
      </c>
      <c r="AK30" s="106"/>
    </row>
    <row r="31" spans="1:37" ht="15">
      <c r="A31" s="257">
        <v>69</v>
      </c>
      <c r="B31" s="258" t="s">
        <v>156</v>
      </c>
      <c r="C31" s="259" t="s">
        <v>144</v>
      </c>
      <c r="D31" s="260" t="s">
        <v>157</v>
      </c>
      <c r="E31" s="261">
        <v>269000</v>
      </c>
      <c r="F31" s="261"/>
      <c r="G31" s="261">
        <v>0</v>
      </c>
      <c r="H31" s="261">
        <v>269000</v>
      </c>
      <c r="I31" s="261">
        <f>156325.22+290</f>
        <v>156615.22</v>
      </c>
      <c r="J31" s="261"/>
      <c r="K31" s="261"/>
      <c r="L31" s="262">
        <f t="shared" ref="L31:L42" si="3">I31+J31+K31</f>
        <v>156615.22</v>
      </c>
      <c r="M31" s="263">
        <f t="shared" si="0"/>
        <v>156615.22</v>
      </c>
      <c r="N31" s="8"/>
      <c r="O31" s="93"/>
      <c r="P31" s="94"/>
      <c r="Q31" s="180"/>
      <c r="R31" s="96"/>
      <c r="S31" s="180"/>
      <c r="T31" s="97"/>
      <c r="U31" s="180"/>
      <c r="V31" s="180"/>
      <c r="W31" s="180"/>
      <c r="X31" s="96"/>
      <c r="Y31" s="183">
        <v>38563</v>
      </c>
      <c r="Z31" s="181">
        <v>6</v>
      </c>
      <c r="AA31" s="98"/>
      <c r="AB31" s="98" t="s">
        <v>113</v>
      </c>
      <c r="AC31" s="99">
        <v>1</v>
      </c>
      <c r="AD31" s="100" t="s">
        <v>158</v>
      </c>
      <c r="AE31" s="101" t="s">
        <v>159</v>
      </c>
      <c r="AF31" s="101" t="s">
        <v>160</v>
      </c>
      <c r="AG31" s="95"/>
      <c r="AH31" s="103">
        <v>16087.5</v>
      </c>
      <c r="AI31" s="104" t="s">
        <v>161</v>
      </c>
      <c r="AJ31" s="105">
        <v>20</v>
      </c>
      <c r="AK31" s="106"/>
    </row>
    <row r="32" spans="1:37" ht="15">
      <c r="A32" s="264">
        <v>71</v>
      </c>
      <c r="B32" s="265" t="s">
        <v>162</v>
      </c>
      <c r="C32" s="266" t="s">
        <v>144</v>
      </c>
      <c r="D32" s="267" t="s">
        <v>163</v>
      </c>
      <c r="E32" s="268">
        <v>151000</v>
      </c>
      <c r="F32" s="268"/>
      <c r="G32" s="268">
        <v>0</v>
      </c>
      <c r="H32" s="268">
        <v>151000</v>
      </c>
      <c r="I32" s="268">
        <f>128599+445</f>
        <v>129044</v>
      </c>
      <c r="J32" s="268"/>
      <c r="K32" s="268"/>
      <c r="L32" s="269">
        <f t="shared" si="3"/>
        <v>129044</v>
      </c>
      <c r="M32" s="270">
        <f t="shared" si="0"/>
        <v>129044</v>
      </c>
      <c r="N32" s="8"/>
      <c r="O32" s="93"/>
      <c r="P32" s="94" t="s">
        <v>80</v>
      </c>
      <c r="Q32" s="95"/>
      <c r="R32" s="96"/>
      <c r="S32" s="95"/>
      <c r="T32" s="97"/>
      <c r="U32" s="95"/>
      <c r="V32" s="95"/>
      <c r="W32" s="95"/>
      <c r="X32" s="96"/>
      <c r="Y32" s="98"/>
      <c r="Z32" s="96">
        <v>11</v>
      </c>
      <c r="AA32" s="98"/>
      <c r="AB32" s="98" t="s">
        <v>139</v>
      </c>
      <c r="AC32" s="99">
        <v>0.2</v>
      </c>
      <c r="AD32" s="100" t="s">
        <v>164</v>
      </c>
      <c r="AE32" s="94" t="s">
        <v>141</v>
      </c>
      <c r="AF32" s="101" t="s">
        <v>165</v>
      </c>
      <c r="AG32" s="95"/>
      <c r="AH32" s="103">
        <v>52106.7</v>
      </c>
      <c r="AI32" s="104" t="s">
        <v>74</v>
      </c>
      <c r="AJ32" s="105">
        <v>20</v>
      </c>
      <c r="AK32" s="106"/>
    </row>
    <row r="33" spans="1:37" ht="15">
      <c r="A33" s="271">
        <v>72</v>
      </c>
      <c r="B33" s="272" t="s">
        <v>166</v>
      </c>
      <c r="C33" s="273" t="s">
        <v>144</v>
      </c>
      <c r="D33" s="274" t="s">
        <v>167</v>
      </c>
      <c r="E33" s="275">
        <v>314000</v>
      </c>
      <c r="F33" s="275"/>
      <c r="G33" s="275">
        <v>0</v>
      </c>
      <c r="H33" s="275">
        <v>314000</v>
      </c>
      <c r="I33" s="275">
        <f>238861+545</f>
        <v>239406</v>
      </c>
      <c r="J33" s="275"/>
      <c r="K33" s="275"/>
      <c r="L33" s="276">
        <f t="shared" si="3"/>
        <v>239406</v>
      </c>
      <c r="M33" s="277">
        <f t="shared" si="0"/>
        <v>239406</v>
      </c>
      <c r="N33" s="8"/>
      <c r="O33" s="93"/>
      <c r="P33" s="94" t="s">
        <v>80</v>
      </c>
      <c r="Q33" s="95"/>
      <c r="R33" s="96"/>
      <c r="S33" s="95"/>
      <c r="T33" s="97"/>
      <c r="U33" s="95"/>
      <c r="V33" s="95"/>
      <c r="W33" s="95"/>
      <c r="X33" s="96"/>
      <c r="Y33" s="98"/>
      <c r="Z33" s="96">
        <v>11</v>
      </c>
      <c r="AA33" s="98"/>
      <c r="AB33" s="98" t="s">
        <v>139</v>
      </c>
      <c r="AC33" s="99">
        <v>0.25</v>
      </c>
      <c r="AD33" s="100" t="s">
        <v>168</v>
      </c>
      <c r="AE33" s="94" t="s">
        <v>141</v>
      </c>
      <c r="AF33" s="101" t="s">
        <v>169</v>
      </c>
      <c r="AG33" s="95"/>
      <c r="AH33" s="103">
        <v>42119.57</v>
      </c>
      <c r="AI33" s="104" t="s">
        <v>74</v>
      </c>
      <c r="AJ33" s="105">
        <v>0.4</v>
      </c>
      <c r="AK33" s="106"/>
    </row>
    <row r="34" spans="1:37" ht="15">
      <c r="A34" s="107">
        <v>1</v>
      </c>
      <c r="B34" s="278" t="s">
        <v>170</v>
      </c>
      <c r="C34" s="109" t="s">
        <v>46</v>
      </c>
      <c r="D34" s="279">
        <v>2005</v>
      </c>
      <c r="E34" s="280">
        <v>663600</v>
      </c>
      <c r="F34" s="112"/>
      <c r="G34" s="112">
        <v>593000</v>
      </c>
      <c r="H34" s="112">
        <f>G34+F34+E34</f>
        <v>1256600</v>
      </c>
      <c r="I34" s="112">
        <v>569603.06999999948</v>
      </c>
      <c r="J34" s="112"/>
      <c r="K34" s="112"/>
      <c r="L34" s="112">
        <f t="shared" si="3"/>
        <v>569603.06999999948</v>
      </c>
      <c r="M34" s="281">
        <f t="shared" si="0"/>
        <v>569603.06999999948</v>
      </c>
      <c r="N34" s="8"/>
      <c r="O34" s="93"/>
      <c r="P34" s="94" t="s">
        <v>80</v>
      </c>
      <c r="Q34" s="95"/>
      <c r="R34" s="96"/>
      <c r="S34" s="95"/>
      <c r="T34" s="97"/>
      <c r="U34" s="95"/>
      <c r="V34" s="95"/>
      <c r="W34" s="95"/>
      <c r="X34" s="96"/>
      <c r="Y34" s="98"/>
      <c r="Z34" s="96">
        <v>11</v>
      </c>
      <c r="AA34" s="98"/>
      <c r="AB34" s="98" t="s">
        <v>139</v>
      </c>
      <c r="AC34" s="99">
        <v>2.4</v>
      </c>
      <c r="AD34" s="100" t="s">
        <v>171</v>
      </c>
      <c r="AE34" s="94" t="s">
        <v>134</v>
      </c>
      <c r="AF34" s="101" t="s">
        <v>172</v>
      </c>
      <c r="AG34" s="95"/>
      <c r="AH34" s="103">
        <v>211892.15</v>
      </c>
      <c r="AI34" s="104" t="s">
        <v>91</v>
      </c>
      <c r="AJ34" s="105">
        <v>0.4</v>
      </c>
      <c r="AK34" s="106"/>
    </row>
    <row r="35" spans="1:37" ht="15">
      <c r="A35" s="57">
        <v>3</v>
      </c>
      <c r="B35" s="282" t="s">
        <v>173</v>
      </c>
      <c r="C35" s="283" t="s">
        <v>46</v>
      </c>
      <c r="D35" s="284">
        <v>2005</v>
      </c>
      <c r="E35" s="285">
        <v>426400</v>
      </c>
      <c r="F35" s="286"/>
      <c r="G35" s="286">
        <v>0</v>
      </c>
      <c r="H35" s="286">
        <f>G35+F35+E35</f>
        <v>426400</v>
      </c>
      <c r="I35" s="286"/>
      <c r="J35" s="286"/>
      <c r="K35" s="286"/>
      <c r="L35" s="287">
        <f t="shared" si="3"/>
        <v>0</v>
      </c>
      <c r="M35" s="256">
        <f t="shared" si="0"/>
        <v>0</v>
      </c>
      <c r="N35" s="8"/>
      <c r="O35" s="93"/>
      <c r="P35" s="94" t="s">
        <v>80</v>
      </c>
      <c r="Q35" s="95"/>
      <c r="R35" s="96"/>
      <c r="S35" s="95"/>
      <c r="T35" s="97"/>
      <c r="U35" s="95"/>
      <c r="V35" s="95"/>
      <c r="W35" s="95"/>
      <c r="X35" s="96"/>
      <c r="Y35" s="98"/>
      <c r="Z35" s="96">
        <v>11</v>
      </c>
      <c r="AA35" s="98"/>
      <c r="AB35" s="98" t="s">
        <v>113</v>
      </c>
      <c r="AC35" s="99">
        <v>1</v>
      </c>
      <c r="AD35" s="100" t="s">
        <v>174</v>
      </c>
      <c r="AE35" s="94" t="s">
        <v>159</v>
      </c>
      <c r="AF35" s="101" t="s">
        <v>175</v>
      </c>
      <c r="AG35" s="95"/>
      <c r="AH35" s="103">
        <v>16087.5</v>
      </c>
      <c r="AI35" s="104" t="s">
        <v>161</v>
      </c>
      <c r="AJ35" s="105">
        <v>20</v>
      </c>
      <c r="AK35" s="106"/>
    </row>
    <row r="36" spans="1:37" s="128" customFormat="1" ht="15">
      <c r="A36" s="72">
        <v>4</v>
      </c>
      <c r="B36" s="288" t="s">
        <v>176</v>
      </c>
      <c r="C36" s="74" t="s">
        <v>69</v>
      </c>
      <c r="D36" s="289">
        <v>2005</v>
      </c>
      <c r="E36" s="290">
        <v>838000</v>
      </c>
      <c r="F36" s="290"/>
      <c r="G36" s="290">
        <v>0</v>
      </c>
      <c r="H36" s="290">
        <f>E36+F36+G36</f>
        <v>838000</v>
      </c>
      <c r="I36" s="290">
        <v>375869.55</v>
      </c>
      <c r="J36" s="290"/>
      <c r="K36" s="290"/>
      <c r="L36" s="77">
        <f t="shared" si="3"/>
        <v>375869.55</v>
      </c>
      <c r="M36" s="150">
        <v>375869.55</v>
      </c>
      <c r="N36" s="127"/>
      <c r="O36" s="93"/>
      <c r="P36" s="94" t="s">
        <v>80</v>
      </c>
      <c r="Q36" s="95"/>
      <c r="R36" s="96"/>
      <c r="S36" s="95"/>
      <c r="T36" s="97"/>
      <c r="U36" s="95"/>
      <c r="V36" s="95"/>
      <c r="W36" s="95"/>
      <c r="X36" s="96"/>
      <c r="Y36" s="98"/>
      <c r="Z36" s="96">
        <v>11</v>
      </c>
      <c r="AA36" s="98"/>
      <c r="AB36" s="98" t="s">
        <v>113</v>
      </c>
      <c r="AC36" s="99">
        <v>1</v>
      </c>
      <c r="AD36" s="100" t="s">
        <v>174</v>
      </c>
      <c r="AE36" s="94" t="s">
        <v>159</v>
      </c>
      <c r="AF36" s="101" t="s">
        <v>177</v>
      </c>
      <c r="AG36" s="95"/>
      <c r="AH36" s="103">
        <v>16087.5</v>
      </c>
      <c r="AI36" s="104" t="s">
        <v>161</v>
      </c>
      <c r="AJ36" s="105">
        <v>20</v>
      </c>
      <c r="AK36" s="106"/>
    </row>
    <row r="37" spans="1:37" s="128" customFormat="1" ht="15">
      <c r="A37" s="57">
        <v>5</v>
      </c>
      <c r="B37" s="291" t="s">
        <v>173</v>
      </c>
      <c r="C37" s="292" t="s">
        <v>69</v>
      </c>
      <c r="D37" s="284">
        <v>2005</v>
      </c>
      <c r="E37" s="293">
        <v>200000</v>
      </c>
      <c r="F37" s="293"/>
      <c r="G37" s="293">
        <v>0</v>
      </c>
      <c r="H37" s="293">
        <f>E37+F37+G37</f>
        <v>200000</v>
      </c>
      <c r="I37" s="293"/>
      <c r="J37" s="293"/>
      <c r="K37" s="293"/>
      <c r="L37" s="287">
        <f t="shared" si="3"/>
        <v>0</v>
      </c>
      <c r="M37" s="256">
        <f t="shared" ref="M37:M77" si="4">IF(D37=0,0,L37)</f>
        <v>0</v>
      </c>
      <c r="N37" s="127"/>
      <c r="O37" s="93"/>
      <c r="P37" s="94" t="s">
        <v>80</v>
      </c>
      <c r="Q37" s="95"/>
      <c r="R37" s="96"/>
      <c r="S37" s="95"/>
      <c r="T37" s="97"/>
      <c r="U37" s="95"/>
      <c r="V37" s="95"/>
      <c r="W37" s="95"/>
      <c r="X37" s="96"/>
      <c r="Y37" s="98"/>
      <c r="Z37" s="96">
        <v>11</v>
      </c>
      <c r="AA37" s="98"/>
      <c r="AB37" s="98" t="s">
        <v>113</v>
      </c>
      <c r="AC37" s="99">
        <v>1</v>
      </c>
      <c r="AD37" s="100" t="s">
        <v>178</v>
      </c>
      <c r="AE37" s="94" t="s">
        <v>59</v>
      </c>
      <c r="AF37" s="101" t="s">
        <v>179</v>
      </c>
      <c r="AG37" s="95"/>
      <c r="AH37" s="103">
        <v>124779.78</v>
      </c>
      <c r="AI37" s="104" t="s">
        <v>55</v>
      </c>
      <c r="AJ37" s="105">
        <v>20</v>
      </c>
      <c r="AK37" s="106"/>
    </row>
    <row r="38" spans="1:37" ht="15">
      <c r="A38" s="121">
        <v>6</v>
      </c>
      <c r="B38" s="294" t="s">
        <v>180</v>
      </c>
      <c r="C38" s="123" t="s">
        <v>144</v>
      </c>
      <c r="D38" s="295">
        <v>2005</v>
      </c>
      <c r="E38" s="125">
        <v>838000</v>
      </c>
      <c r="F38" s="296"/>
      <c r="G38" s="296">
        <v>0</v>
      </c>
      <c r="H38" s="125">
        <v>838000</v>
      </c>
      <c r="I38" s="296">
        <v>70398.05</v>
      </c>
      <c r="J38" s="296"/>
      <c r="K38" s="296"/>
      <c r="L38" s="297">
        <f t="shared" si="3"/>
        <v>70398.05</v>
      </c>
      <c r="M38" s="126">
        <f t="shared" si="4"/>
        <v>70398.05</v>
      </c>
      <c r="N38" s="8"/>
      <c r="O38" s="93"/>
      <c r="P38" s="94" t="s">
        <v>80</v>
      </c>
      <c r="Q38" s="95"/>
      <c r="R38" s="96"/>
      <c r="S38" s="95"/>
      <c r="T38" s="97"/>
      <c r="U38" s="95"/>
      <c r="V38" s="95"/>
      <c r="W38" s="95"/>
      <c r="X38" s="96"/>
      <c r="Y38" s="98"/>
      <c r="Z38" s="96">
        <v>11</v>
      </c>
      <c r="AA38" s="98"/>
      <c r="AB38" s="98" t="s">
        <v>113</v>
      </c>
      <c r="AC38" s="99">
        <v>2</v>
      </c>
      <c r="AD38" s="100" t="s">
        <v>181</v>
      </c>
      <c r="AE38" s="94" t="s">
        <v>182</v>
      </c>
      <c r="AF38" s="101" t="s">
        <v>183</v>
      </c>
      <c r="AG38" s="95"/>
      <c r="AH38" s="103">
        <v>4494.8</v>
      </c>
      <c r="AI38" s="104" t="s">
        <v>55</v>
      </c>
      <c r="AJ38" s="105">
        <v>0.4</v>
      </c>
      <c r="AK38" s="106"/>
    </row>
    <row r="39" spans="1:37" ht="15">
      <c r="A39" s="121">
        <v>10</v>
      </c>
      <c r="B39" s="294" t="s">
        <v>184</v>
      </c>
      <c r="C39" s="123" t="s">
        <v>119</v>
      </c>
      <c r="D39" s="298">
        <v>2005</v>
      </c>
      <c r="E39" s="296">
        <v>195200</v>
      </c>
      <c r="F39" s="296"/>
      <c r="G39" s="296">
        <v>290300</v>
      </c>
      <c r="H39" s="296">
        <v>485500</v>
      </c>
      <c r="I39" s="297">
        <v>393336.88</v>
      </c>
      <c r="J39" s="299"/>
      <c r="K39" s="299"/>
      <c r="L39" s="297">
        <f t="shared" si="3"/>
        <v>393336.88</v>
      </c>
      <c r="M39" s="126">
        <f t="shared" si="4"/>
        <v>393336.88</v>
      </c>
      <c r="N39" s="8"/>
      <c r="O39" s="93"/>
      <c r="P39" s="94" t="s">
        <v>80</v>
      </c>
      <c r="Q39" s="95"/>
      <c r="R39" s="96"/>
      <c r="S39" s="95"/>
      <c r="T39" s="97"/>
      <c r="U39" s="95"/>
      <c r="V39" s="95"/>
      <c r="W39" s="95"/>
      <c r="X39" s="96"/>
      <c r="Y39" s="98"/>
      <c r="Z39" s="96">
        <v>11</v>
      </c>
      <c r="AA39" s="98"/>
      <c r="AB39" s="98" t="s">
        <v>139</v>
      </c>
      <c r="AC39" s="99">
        <v>0.9</v>
      </c>
      <c r="AD39" s="100" t="s">
        <v>185</v>
      </c>
      <c r="AE39" s="94" t="s">
        <v>134</v>
      </c>
      <c r="AF39" s="101" t="s">
        <v>186</v>
      </c>
      <c r="AG39" s="95"/>
      <c r="AH39" s="103">
        <v>72545.850000000006</v>
      </c>
      <c r="AI39" s="104" t="s">
        <v>91</v>
      </c>
      <c r="AJ39" s="105"/>
      <c r="AK39" s="106"/>
    </row>
    <row r="40" spans="1:37" ht="15">
      <c r="A40" s="57">
        <v>11</v>
      </c>
      <c r="B40" s="300" t="s">
        <v>187</v>
      </c>
      <c r="C40" s="283" t="s">
        <v>119</v>
      </c>
      <c r="D40" s="301">
        <v>2005</v>
      </c>
      <c r="E40" s="302">
        <v>200000</v>
      </c>
      <c r="F40" s="302"/>
      <c r="G40" s="302"/>
      <c r="H40" s="302">
        <v>200000</v>
      </c>
      <c r="I40" s="303"/>
      <c r="J40" s="304"/>
      <c r="K40" s="304"/>
      <c r="L40" s="287">
        <f t="shared" si="3"/>
        <v>0</v>
      </c>
      <c r="M40" s="256">
        <f t="shared" si="4"/>
        <v>0</v>
      </c>
      <c r="N40" s="8"/>
      <c r="O40" s="93"/>
      <c r="P40" s="94" t="s">
        <v>80</v>
      </c>
      <c r="Q40" s="95"/>
      <c r="R40" s="96"/>
      <c r="S40" s="95"/>
      <c r="T40" s="97"/>
      <c r="U40" s="95"/>
      <c r="V40" s="95"/>
      <c r="W40" s="95"/>
      <c r="X40" s="96"/>
      <c r="Y40" s="98"/>
      <c r="Z40" s="96">
        <v>11</v>
      </c>
      <c r="AA40" s="98"/>
      <c r="AB40" s="98" t="s">
        <v>139</v>
      </c>
      <c r="AC40" s="99">
        <v>0.09</v>
      </c>
      <c r="AD40" s="100" t="s">
        <v>188</v>
      </c>
      <c r="AE40" s="94" t="s">
        <v>141</v>
      </c>
      <c r="AF40" s="101" t="s">
        <v>189</v>
      </c>
      <c r="AG40" s="95"/>
      <c r="AH40" s="103">
        <v>6677.86</v>
      </c>
      <c r="AI40" s="104" t="s">
        <v>74</v>
      </c>
      <c r="AJ40" s="105"/>
      <c r="AK40" s="106"/>
    </row>
    <row r="41" spans="1:37" s="310" customFormat="1" ht="15">
      <c r="A41" s="305">
        <v>1</v>
      </c>
      <c r="B41" s="306" t="s">
        <v>190</v>
      </c>
      <c r="C41" s="306" t="s">
        <v>119</v>
      </c>
      <c r="D41" s="306" t="s">
        <v>191</v>
      </c>
      <c r="E41" s="307">
        <v>85878.24</v>
      </c>
      <c r="F41" s="307"/>
      <c r="G41" s="307"/>
      <c r="H41" s="307">
        <f>E41+F41+G41</f>
        <v>85878.24</v>
      </c>
      <c r="I41" s="307">
        <v>85878.24</v>
      </c>
      <c r="J41" s="307"/>
      <c r="K41" s="307"/>
      <c r="L41" s="307">
        <f t="shared" si="3"/>
        <v>85878.24</v>
      </c>
      <c r="M41" s="308">
        <f t="shared" si="4"/>
        <v>85878.24</v>
      </c>
      <c r="N41" s="309"/>
      <c r="O41" s="93"/>
      <c r="P41" s="94"/>
      <c r="Q41" s="95"/>
      <c r="R41" s="96"/>
      <c r="S41" s="95"/>
      <c r="T41" s="97"/>
      <c r="U41" s="95"/>
      <c r="V41" s="95"/>
      <c r="W41" s="95"/>
      <c r="X41" s="96"/>
      <c r="Y41" s="98"/>
      <c r="Z41" s="96">
        <v>10</v>
      </c>
      <c r="AA41" s="98"/>
      <c r="AB41" s="98" t="s">
        <v>139</v>
      </c>
      <c r="AC41" s="99">
        <v>3.5000000000000003E-2</v>
      </c>
      <c r="AD41" s="100" t="s">
        <v>192</v>
      </c>
      <c r="AE41" s="94" t="s">
        <v>141</v>
      </c>
      <c r="AF41" s="101" t="s">
        <v>193</v>
      </c>
      <c r="AG41" s="102"/>
      <c r="AH41" s="103">
        <v>17248</v>
      </c>
      <c r="AI41" s="104" t="s">
        <v>74</v>
      </c>
      <c r="AJ41" s="105">
        <v>10</v>
      </c>
      <c r="AK41" s="106"/>
    </row>
    <row r="42" spans="1:37" s="242" customFormat="1" ht="15">
      <c r="A42" s="311">
        <v>2</v>
      </c>
      <c r="B42" s="312" t="s">
        <v>194</v>
      </c>
      <c r="C42" s="312" t="s">
        <v>119</v>
      </c>
      <c r="D42" s="312" t="s">
        <v>195</v>
      </c>
      <c r="E42" s="313">
        <v>52864.51</v>
      </c>
      <c r="F42" s="313"/>
      <c r="G42" s="313"/>
      <c r="H42" s="313">
        <f>E42+F42+G42</f>
        <v>52864.51</v>
      </c>
      <c r="I42" s="313">
        <v>52864.51</v>
      </c>
      <c r="J42" s="313"/>
      <c r="K42" s="313"/>
      <c r="L42" s="313">
        <f t="shared" si="3"/>
        <v>52864.51</v>
      </c>
      <c r="M42" s="314">
        <f t="shared" si="4"/>
        <v>52864.51</v>
      </c>
      <c r="N42" s="241"/>
      <c r="O42" s="93"/>
      <c r="P42" s="94"/>
      <c r="Q42" s="95"/>
      <c r="R42" s="96"/>
      <c r="S42" s="95"/>
      <c r="T42" s="97"/>
      <c r="U42" s="95"/>
      <c r="V42" s="95"/>
      <c r="W42" s="95"/>
      <c r="X42" s="96"/>
      <c r="Y42" s="98"/>
      <c r="Z42" s="96">
        <v>10</v>
      </c>
      <c r="AA42" s="98"/>
      <c r="AB42" s="98" t="s">
        <v>139</v>
      </c>
      <c r="AC42" s="99">
        <v>0.6</v>
      </c>
      <c r="AD42" s="100" t="s">
        <v>196</v>
      </c>
      <c r="AE42" s="94" t="s">
        <v>141</v>
      </c>
      <c r="AF42" s="101" t="s">
        <v>197</v>
      </c>
      <c r="AG42" s="102"/>
      <c r="AH42" s="103">
        <v>42288.2</v>
      </c>
      <c r="AI42" s="104" t="s">
        <v>74</v>
      </c>
      <c r="AJ42" s="105">
        <v>0.4</v>
      </c>
      <c r="AK42" s="106"/>
    </row>
    <row r="43" spans="1:37" ht="15">
      <c r="A43" s="57">
        <v>1</v>
      </c>
      <c r="B43" s="315" t="s">
        <v>198</v>
      </c>
      <c r="C43" s="283" t="s">
        <v>46</v>
      </c>
      <c r="D43" s="316">
        <v>2005</v>
      </c>
      <c r="E43" s="286"/>
      <c r="F43" s="286"/>
      <c r="G43" s="286"/>
      <c r="H43" s="286"/>
      <c r="I43" s="286"/>
      <c r="J43" s="286">
        <v>5108912</v>
      </c>
      <c r="K43" s="286"/>
      <c r="L43" s="286">
        <f>K43+J43+I43</f>
        <v>5108912</v>
      </c>
      <c r="M43" s="256">
        <f t="shared" si="4"/>
        <v>5108912</v>
      </c>
      <c r="N43" s="8"/>
      <c r="O43" s="93"/>
      <c r="P43" s="94"/>
      <c r="Q43" s="95"/>
      <c r="R43" s="96"/>
      <c r="S43" s="95"/>
      <c r="T43" s="97"/>
      <c r="U43" s="95"/>
      <c r="V43" s="95"/>
      <c r="W43" s="95"/>
      <c r="X43" s="96"/>
      <c r="Y43" s="98"/>
      <c r="Z43" s="96">
        <v>10</v>
      </c>
      <c r="AA43" s="98"/>
      <c r="AB43" s="98" t="s">
        <v>139</v>
      </c>
      <c r="AC43" s="99">
        <v>1.6</v>
      </c>
      <c r="AD43" s="100" t="s">
        <v>199</v>
      </c>
      <c r="AE43" s="94" t="s">
        <v>134</v>
      </c>
      <c r="AF43" s="101" t="s">
        <v>200</v>
      </c>
      <c r="AG43" s="102"/>
      <c r="AH43" s="103">
        <v>106993.08</v>
      </c>
      <c r="AI43" s="104" t="s">
        <v>91</v>
      </c>
      <c r="AJ43" s="105">
        <v>0.4</v>
      </c>
      <c r="AK43" s="106"/>
    </row>
    <row r="44" spans="1:37" ht="15">
      <c r="A44" s="57">
        <v>2</v>
      </c>
      <c r="B44" s="315" t="s">
        <v>201</v>
      </c>
      <c r="C44" s="283" t="s">
        <v>46</v>
      </c>
      <c r="D44" s="316">
        <v>2005</v>
      </c>
      <c r="E44" s="286"/>
      <c r="F44" s="286"/>
      <c r="G44" s="286"/>
      <c r="H44" s="286"/>
      <c r="I44" s="286"/>
      <c r="J44" s="286">
        <v>1889211.7</v>
      </c>
      <c r="K44" s="286"/>
      <c r="L44" s="286">
        <f>K44+J44+I44</f>
        <v>1889211.7</v>
      </c>
      <c r="M44" s="256">
        <f t="shared" si="4"/>
        <v>1889211.7</v>
      </c>
      <c r="N44" s="8"/>
      <c r="O44" s="93"/>
      <c r="P44" s="94"/>
      <c r="Q44" s="95"/>
      <c r="R44" s="96"/>
      <c r="S44" s="95"/>
      <c r="T44" s="97"/>
      <c r="U44" s="95"/>
      <c r="V44" s="95"/>
      <c r="W44" s="95"/>
      <c r="X44" s="96"/>
      <c r="Y44" s="98"/>
      <c r="Z44" s="96">
        <v>10</v>
      </c>
      <c r="AA44" s="98"/>
      <c r="AB44" s="98" t="s">
        <v>51</v>
      </c>
      <c r="AC44" s="99">
        <v>1</v>
      </c>
      <c r="AD44" s="100" t="s">
        <v>202</v>
      </c>
      <c r="AE44" s="94" t="s">
        <v>159</v>
      </c>
      <c r="AF44" s="101" t="s">
        <v>203</v>
      </c>
      <c r="AG44" s="102"/>
      <c r="AH44" s="103">
        <v>19789.07</v>
      </c>
      <c r="AI44" s="104" t="s">
        <v>161</v>
      </c>
      <c r="AJ44" s="184" t="s">
        <v>204</v>
      </c>
      <c r="AK44" s="106"/>
    </row>
    <row r="45" spans="1:37" ht="15">
      <c r="A45" s="57">
        <v>3</v>
      </c>
      <c r="B45" s="315" t="s">
        <v>205</v>
      </c>
      <c r="C45" s="283" t="s">
        <v>46</v>
      </c>
      <c r="D45" s="316">
        <v>2005</v>
      </c>
      <c r="E45" s="286"/>
      <c r="F45" s="286"/>
      <c r="G45" s="286"/>
      <c r="H45" s="286"/>
      <c r="I45" s="286"/>
      <c r="J45" s="286">
        <v>394319.84</v>
      </c>
      <c r="K45" s="286"/>
      <c r="L45" s="286">
        <f>K45+J45+I45</f>
        <v>394319.84</v>
      </c>
      <c r="M45" s="256">
        <f t="shared" si="4"/>
        <v>394319.84</v>
      </c>
      <c r="N45" s="8"/>
      <c r="O45" s="93"/>
      <c r="P45" s="94"/>
      <c r="Q45" s="95"/>
      <c r="R45" s="96"/>
      <c r="S45" s="95"/>
      <c r="T45" s="97"/>
      <c r="U45" s="95"/>
      <c r="V45" s="95"/>
      <c r="W45" s="95"/>
      <c r="X45" s="96"/>
      <c r="Y45" s="98"/>
      <c r="Z45" s="96">
        <v>10</v>
      </c>
      <c r="AA45" s="98"/>
      <c r="AB45" s="98" t="s">
        <v>51</v>
      </c>
      <c r="AC45" s="99">
        <v>1</v>
      </c>
      <c r="AD45" s="100" t="s">
        <v>202</v>
      </c>
      <c r="AE45" s="94" t="s">
        <v>159</v>
      </c>
      <c r="AF45" s="101" t="s">
        <v>206</v>
      </c>
      <c r="AG45" s="102"/>
      <c r="AH45" s="103">
        <v>19789.07</v>
      </c>
      <c r="AI45" s="104" t="s">
        <v>161</v>
      </c>
      <c r="AJ45" s="184" t="s">
        <v>204</v>
      </c>
      <c r="AK45" s="106"/>
    </row>
    <row r="46" spans="1:37" s="128" customFormat="1" ht="15">
      <c r="A46" s="72">
        <v>4</v>
      </c>
      <c r="B46" s="288" t="s">
        <v>207</v>
      </c>
      <c r="C46" s="74" t="s">
        <v>69</v>
      </c>
      <c r="D46" s="75" t="s">
        <v>208</v>
      </c>
      <c r="E46" s="290"/>
      <c r="F46" s="290"/>
      <c r="G46" s="290"/>
      <c r="H46" s="290"/>
      <c r="I46" s="290"/>
      <c r="J46" s="290">
        <v>10630.96</v>
      </c>
      <c r="K46" s="290"/>
      <c r="L46" s="290">
        <v>10630.96</v>
      </c>
      <c r="M46" s="150">
        <f t="shared" si="4"/>
        <v>10630.96</v>
      </c>
      <c r="N46" s="127"/>
      <c r="O46" s="93"/>
      <c r="P46" s="94"/>
      <c r="Q46" s="95"/>
      <c r="R46" s="96"/>
      <c r="S46" s="95"/>
      <c r="T46" s="97"/>
      <c r="U46" s="95"/>
      <c r="V46" s="95"/>
      <c r="W46" s="95"/>
      <c r="X46" s="96"/>
      <c r="Y46" s="98"/>
      <c r="Z46" s="96">
        <v>10</v>
      </c>
      <c r="AA46" s="98"/>
      <c r="AB46" s="98" t="s">
        <v>51</v>
      </c>
      <c r="AC46" s="99">
        <v>1</v>
      </c>
      <c r="AD46" s="100" t="s">
        <v>209</v>
      </c>
      <c r="AE46" s="94" t="s">
        <v>59</v>
      </c>
      <c r="AF46" s="101" t="s">
        <v>210</v>
      </c>
      <c r="AG46" s="102"/>
      <c r="AH46" s="103">
        <v>115868.01</v>
      </c>
      <c r="AI46" s="104" t="s">
        <v>55</v>
      </c>
      <c r="AJ46" s="184" t="s">
        <v>204</v>
      </c>
      <c r="AK46" s="106"/>
    </row>
    <row r="47" spans="1:37" s="128" customFormat="1" ht="15">
      <c r="A47" s="72">
        <v>5</v>
      </c>
      <c r="B47" s="317" t="s">
        <v>211</v>
      </c>
      <c r="C47" s="74" t="s">
        <v>69</v>
      </c>
      <c r="D47" s="75" t="s">
        <v>212</v>
      </c>
      <c r="E47" s="290"/>
      <c r="F47" s="290"/>
      <c r="G47" s="290"/>
      <c r="H47" s="290"/>
      <c r="I47" s="290"/>
      <c r="J47" s="290">
        <v>11171.91</v>
      </c>
      <c r="K47" s="290"/>
      <c r="L47" s="290">
        <v>11171.91</v>
      </c>
      <c r="M47" s="150">
        <f t="shared" si="4"/>
        <v>11171.91</v>
      </c>
      <c r="N47" s="127"/>
      <c r="O47" s="93"/>
      <c r="P47" s="94"/>
      <c r="Q47" s="95"/>
      <c r="R47" s="96"/>
      <c r="S47" s="95"/>
      <c r="T47" s="97"/>
      <c r="U47" s="95"/>
      <c r="V47" s="95"/>
      <c r="W47" s="95"/>
      <c r="X47" s="96"/>
      <c r="Y47" s="98"/>
      <c r="Z47" s="96">
        <v>10</v>
      </c>
      <c r="AA47" s="98"/>
      <c r="AB47" s="98" t="s">
        <v>51</v>
      </c>
      <c r="AC47" s="99">
        <v>1</v>
      </c>
      <c r="AD47" s="100" t="s">
        <v>213</v>
      </c>
      <c r="AE47" s="94" t="s">
        <v>182</v>
      </c>
      <c r="AF47" s="101" t="s">
        <v>214</v>
      </c>
      <c r="AG47" s="102"/>
      <c r="AH47" s="318">
        <v>1470.32</v>
      </c>
      <c r="AI47" s="104" t="s">
        <v>136</v>
      </c>
      <c r="AJ47" s="105">
        <v>0.4</v>
      </c>
      <c r="AK47" s="106"/>
    </row>
    <row r="48" spans="1:37" s="128" customFormat="1" ht="15">
      <c r="A48" s="57">
        <v>6</v>
      </c>
      <c r="B48" s="291" t="s">
        <v>215</v>
      </c>
      <c r="C48" s="292" t="s">
        <v>69</v>
      </c>
      <c r="D48" s="319" t="s">
        <v>216</v>
      </c>
      <c r="E48" s="293"/>
      <c r="F48" s="293"/>
      <c r="G48" s="293"/>
      <c r="H48" s="293"/>
      <c r="I48" s="293"/>
      <c r="J48" s="293">
        <f>H48</f>
        <v>0</v>
      </c>
      <c r="K48" s="293"/>
      <c r="L48" s="293">
        <f>J48</f>
        <v>0</v>
      </c>
      <c r="M48" s="256">
        <f t="shared" si="4"/>
        <v>0</v>
      </c>
      <c r="N48" s="127"/>
      <c r="O48" s="93"/>
      <c r="P48" s="94"/>
      <c r="Q48" s="95"/>
      <c r="R48" s="96"/>
      <c r="S48" s="95"/>
      <c r="T48" s="97"/>
      <c r="U48" s="95"/>
      <c r="V48" s="95"/>
      <c r="W48" s="95"/>
      <c r="X48" s="96"/>
      <c r="Y48" s="98"/>
      <c r="Z48" s="96">
        <v>10</v>
      </c>
      <c r="AA48" s="98"/>
      <c r="AB48" s="98" t="s">
        <v>51</v>
      </c>
      <c r="AC48" s="99">
        <v>1</v>
      </c>
      <c r="AD48" s="100" t="s">
        <v>213</v>
      </c>
      <c r="AE48" s="94" t="s">
        <v>182</v>
      </c>
      <c r="AF48" s="101" t="s">
        <v>217</v>
      </c>
      <c r="AG48" s="102"/>
      <c r="AH48" s="318">
        <v>1470.32</v>
      </c>
      <c r="AI48" s="104" t="s">
        <v>136</v>
      </c>
      <c r="AJ48" s="105">
        <v>0.4</v>
      </c>
      <c r="AK48" s="106"/>
    </row>
    <row r="49" spans="1:37" s="128" customFormat="1" ht="15">
      <c r="A49" s="72">
        <v>8</v>
      </c>
      <c r="B49" s="288" t="s">
        <v>218</v>
      </c>
      <c r="C49" s="74" t="s">
        <v>69</v>
      </c>
      <c r="D49" s="75" t="s">
        <v>219</v>
      </c>
      <c r="E49" s="290"/>
      <c r="F49" s="290"/>
      <c r="G49" s="290"/>
      <c r="H49" s="290"/>
      <c r="I49" s="290"/>
      <c r="J49" s="290">
        <v>183741.29</v>
      </c>
      <c r="K49" s="290"/>
      <c r="L49" s="290">
        <v>183741.29</v>
      </c>
      <c r="M49" s="150">
        <f t="shared" si="4"/>
        <v>183741.29</v>
      </c>
      <c r="N49" s="127"/>
      <c r="O49" s="93"/>
      <c r="P49" s="94"/>
      <c r="Q49" s="180"/>
      <c r="R49" s="96"/>
      <c r="S49" s="180"/>
      <c r="T49" s="97"/>
      <c r="U49" s="180"/>
      <c r="V49" s="180"/>
      <c r="W49" s="180"/>
      <c r="X49" s="96"/>
      <c r="Y49" s="183">
        <v>38563</v>
      </c>
      <c r="Z49" s="181">
        <v>6</v>
      </c>
      <c r="AA49" s="98"/>
      <c r="AB49" s="98" t="s">
        <v>113</v>
      </c>
      <c r="AC49" s="99">
        <v>1</v>
      </c>
      <c r="AD49" s="100" t="s">
        <v>220</v>
      </c>
      <c r="AE49" s="101" t="s">
        <v>159</v>
      </c>
      <c r="AF49" s="101" t="s">
        <v>221</v>
      </c>
      <c r="AG49" s="95"/>
      <c r="AH49" s="103">
        <v>16087.5</v>
      </c>
      <c r="AI49" s="104" t="s">
        <v>161</v>
      </c>
      <c r="AJ49" s="105">
        <v>20</v>
      </c>
      <c r="AK49" s="106"/>
    </row>
    <row r="50" spans="1:37" s="128" customFormat="1" ht="25.5">
      <c r="A50" s="72">
        <v>9</v>
      </c>
      <c r="B50" s="288" t="s">
        <v>222</v>
      </c>
      <c r="C50" s="74" t="s">
        <v>69</v>
      </c>
      <c r="D50" s="75" t="s">
        <v>223</v>
      </c>
      <c r="E50" s="290"/>
      <c r="F50" s="290"/>
      <c r="G50" s="290"/>
      <c r="H50" s="290"/>
      <c r="I50" s="290"/>
      <c r="J50" s="290">
        <v>143228.53</v>
      </c>
      <c r="K50" s="290"/>
      <c r="L50" s="290">
        <v>143228.53</v>
      </c>
      <c r="M50" s="150">
        <f t="shared" si="4"/>
        <v>143228.53</v>
      </c>
      <c r="N50" s="127"/>
      <c r="O50" s="93"/>
      <c r="P50" s="94"/>
      <c r="Q50" s="180"/>
      <c r="R50" s="96"/>
      <c r="S50" s="180"/>
      <c r="T50" s="97"/>
      <c r="U50" s="180"/>
      <c r="V50" s="180"/>
      <c r="W50" s="180"/>
      <c r="X50" s="96"/>
      <c r="Y50" s="183">
        <v>38563</v>
      </c>
      <c r="Z50" s="181">
        <v>6</v>
      </c>
      <c r="AA50" s="98"/>
      <c r="AB50" s="98" t="s">
        <v>113</v>
      </c>
      <c r="AC50" s="99">
        <v>1</v>
      </c>
      <c r="AD50" s="100" t="s">
        <v>224</v>
      </c>
      <c r="AE50" s="101" t="s">
        <v>59</v>
      </c>
      <c r="AF50" s="101" t="s">
        <v>225</v>
      </c>
      <c r="AG50" s="95"/>
      <c r="AH50" s="103">
        <v>94294.01</v>
      </c>
      <c r="AI50" s="104" t="s">
        <v>55</v>
      </c>
      <c r="AJ50" s="105">
        <v>20</v>
      </c>
      <c r="AK50" s="106"/>
    </row>
    <row r="51" spans="1:37" s="128" customFormat="1" ht="15">
      <c r="A51" s="72">
        <v>10</v>
      </c>
      <c r="B51" s="288" t="s">
        <v>226</v>
      </c>
      <c r="C51" s="74" t="s">
        <v>69</v>
      </c>
      <c r="D51" s="75" t="s">
        <v>227</v>
      </c>
      <c r="E51" s="290"/>
      <c r="F51" s="290"/>
      <c r="G51" s="290"/>
      <c r="H51" s="290"/>
      <c r="I51" s="290"/>
      <c r="J51" s="290">
        <v>20758.669999999998</v>
      </c>
      <c r="K51" s="290"/>
      <c r="L51" s="290">
        <v>20758.669999999998</v>
      </c>
      <c r="M51" s="150">
        <f t="shared" si="4"/>
        <v>20758.669999999998</v>
      </c>
      <c r="N51" s="127"/>
      <c r="O51" s="93"/>
      <c r="P51" s="94"/>
      <c r="Q51" s="180"/>
      <c r="R51" s="96"/>
      <c r="S51" s="180"/>
      <c r="T51" s="97"/>
      <c r="U51" s="180"/>
      <c r="V51" s="180"/>
      <c r="W51" s="180"/>
      <c r="X51" s="96"/>
      <c r="Y51" s="183">
        <v>38563</v>
      </c>
      <c r="Z51" s="181">
        <v>6</v>
      </c>
      <c r="AA51" s="98"/>
      <c r="AB51" s="98"/>
      <c r="AC51" s="99"/>
      <c r="AD51" s="100" t="s">
        <v>228</v>
      </c>
      <c r="AE51" s="101" t="s">
        <v>141</v>
      </c>
      <c r="AF51" s="101" t="s">
        <v>229</v>
      </c>
      <c r="AG51" s="95"/>
      <c r="AH51" s="103">
        <v>13204.69</v>
      </c>
      <c r="AI51" s="104" t="s">
        <v>74</v>
      </c>
      <c r="AJ51" s="105">
        <v>20</v>
      </c>
      <c r="AK51" s="106"/>
    </row>
    <row r="52" spans="1:37" s="128" customFormat="1" ht="15">
      <c r="A52" s="72">
        <v>11</v>
      </c>
      <c r="B52" s="288" t="s">
        <v>230</v>
      </c>
      <c r="C52" s="74" t="s">
        <v>69</v>
      </c>
      <c r="D52" s="75" t="s">
        <v>231</v>
      </c>
      <c r="E52" s="290"/>
      <c r="F52" s="290"/>
      <c r="G52" s="290"/>
      <c r="H52" s="290"/>
      <c r="I52" s="290"/>
      <c r="J52" s="290">
        <v>31112.37</v>
      </c>
      <c r="K52" s="290"/>
      <c r="L52" s="290">
        <v>31112.37</v>
      </c>
      <c r="M52" s="150">
        <f t="shared" si="4"/>
        <v>31112.37</v>
      </c>
      <c r="N52" s="127"/>
      <c r="O52" s="93"/>
      <c r="P52" s="94"/>
      <c r="Q52" s="180"/>
      <c r="R52" s="96"/>
      <c r="S52" s="180"/>
      <c r="T52" s="97"/>
      <c r="U52" s="180"/>
      <c r="V52" s="180"/>
      <c r="W52" s="180"/>
      <c r="X52" s="96"/>
      <c r="Y52" s="183">
        <v>38563</v>
      </c>
      <c r="Z52" s="181">
        <v>6</v>
      </c>
      <c r="AA52" s="98"/>
      <c r="AB52" s="98"/>
      <c r="AC52" s="99"/>
      <c r="AD52" s="100" t="s">
        <v>232</v>
      </c>
      <c r="AE52" s="101" t="s">
        <v>141</v>
      </c>
      <c r="AF52" s="101" t="s">
        <v>233</v>
      </c>
      <c r="AG52" s="95"/>
      <c r="AH52" s="103">
        <v>8514.16</v>
      </c>
      <c r="AI52" s="104" t="s">
        <v>74</v>
      </c>
      <c r="AJ52" s="105">
        <v>0.4</v>
      </c>
      <c r="AK52" s="106"/>
    </row>
    <row r="53" spans="1:37" s="128" customFormat="1">
      <c r="A53" s="72">
        <v>13</v>
      </c>
      <c r="B53" s="288" t="s">
        <v>234</v>
      </c>
      <c r="C53" s="74" t="s">
        <v>69</v>
      </c>
      <c r="D53" s="75" t="s">
        <v>235</v>
      </c>
      <c r="E53" s="290"/>
      <c r="F53" s="290"/>
      <c r="G53" s="290"/>
      <c r="H53" s="290"/>
      <c r="I53" s="290"/>
      <c r="J53" s="290">
        <v>35138.18</v>
      </c>
      <c r="K53" s="290"/>
      <c r="L53" s="290">
        <v>35138.18</v>
      </c>
      <c r="M53" s="150">
        <f t="shared" si="4"/>
        <v>35138.18</v>
      </c>
      <c r="N53" s="127"/>
      <c r="O53" s="320" t="s">
        <v>236</v>
      </c>
      <c r="P53" s="321" t="s">
        <v>111</v>
      </c>
      <c r="Q53" s="95"/>
      <c r="R53" s="95"/>
      <c r="S53" s="95"/>
      <c r="T53" s="95"/>
      <c r="U53" s="95"/>
      <c r="V53" s="95"/>
      <c r="W53" s="95"/>
      <c r="X53" s="95"/>
      <c r="Y53" s="322"/>
      <c r="Z53" s="323">
        <v>6</v>
      </c>
      <c r="AA53" s="95"/>
      <c r="AB53" s="321" t="s">
        <v>113</v>
      </c>
      <c r="AC53" s="95">
        <v>273</v>
      </c>
      <c r="AD53" s="324" t="s">
        <v>237</v>
      </c>
      <c r="AE53" s="325" t="s">
        <v>134</v>
      </c>
      <c r="AF53" s="324" t="s">
        <v>238</v>
      </c>
      <c r="AG53" s="95">
        <f>AH53*10</f>
        <v>1485363.4</v>
      </c>
      <c r="AH53" s="326">
        <v>148536.34</v>
      </c>
      <c r="AI53" s="324" t="s">
        <v>74</v>
      </c>
      <c r="AJ53" s="95">
        <v>0.4</v>
      </c>
      <c r="AK53" s="102"/>
    </row>
    <row r="54" spans="1:37" s="128" customFormat="1" ht="15">
      <c r="A54" s="72">
        <v>15</v>
      </c>
      <c r="B54" s="288" t="s">
        <v>239</v>
      </c>
      <c r="C54" s="74" t="s">
        <v>69</v>
      </c>
      <c r="D54" s="75" t="s">
        <v>240</v>
      </c>
      <c r="E54" s="290"/>
      <c r="F54" s="290"/>
      <c r="G54" s="290"/>
      <c r="H54" s="290"/>
      <c r="I54" s="290"/>
      <c r="J54" s="290">
        <v>17285.400000000001</v>
      </c>
      <c r="K54" s="290"/>
      <c r="L54" s="290">
        <v>17285.400000000001</v>
      </c>
      <c r="M54" s="150">
        <f t="shared" si="4"/>
        <v>17285.400000000001</v>
      </c>
      <c r="N54" s="127"/>
      <c r="O54" s="93"/>
      <c r="P54" s="94"/>
      <c r="Q54" s="95"/>
      <c r="R54" s="96"/>
      <c r="S54" s="95"/>
      <c r="T54" s="97"/>
      <c r="U54" s="95"/>
      <c r="V54" s="95"/>
      <c r="W54" s="95"/>
      <c r="X54" s="96"/>
      <c r="Y54" s="98"/>
      <c r="Z54" s="96">
        <v>11</v>
      </c>
      <c r="AA54" s="98"/>
      <c r="AB54" s="98" t="s">
        <v>51</v>
      </c>
      <c r="AC54" s="99">
        <v>139</v>
      </c>
      <c r="AD54" s="100" t="s">
        <v>241</v>
      </c>
      <c r="AE54" s="94" t="s">
        <v>134</v>
      </c>
      <c r="AF54" s="101" t="s">
        <v>242</v>
      </c>
      <c r="AG54" s="102"/>
      <c r="AH54" s="103">
        <v>72743.02</v>
      </c>
      <c r="AI54" s="104" t="s">
        <v>91</v>
      </c>
      <c r="AJ54" s="105">
        <v>0.4</v>
      </c>
      <c r="AK54" s="106"/>
    </row>
    <row r="55" spans="1:37" s="128" customFormat="1" ht="15">
      <c r="A55" s="72">
        <v>16</v>
      </c>
      <c r="B55" s="317" t="s">
        <v>243</v>
      </c>
      <c r="C55" s="74" t="s">
        <v>69</v>
      </c>
      <c r="D55" s="75" t="s">
        <v>244</v>
      </c>
      <c r="E55" s="290"/>
      <c r="F55" s="290"/>
      <c r="G55" s="290"/>
      <c r="H55" s="290"/>
      <c r="I55" s="290"/>
      <c r="J55" s="290">
        <v>41592.9</v>
      </c>
      <c r="K55" s="290"/>
      <c r="L55" s="290">
        <v>41592.9</v>
      </c>
      <c r="M55" s="150">
        <f t="shared" si="4"/>
        <v>41592.9</v>
      </c>
      <c r="N55" s="127"/>
      <c r="O55" s="93"/>
      <c r="P55" s="94"/>
      <c r="Q55" s="95"/>
      <c r="R55" s="96"/>
      <c r="S55" s="95"/>
      <c r="T55" s="97"/>
      <c r="U55" s="95"/>
      <c r="V55" s="95"/>
      <c r="W55" s="95"/>
      <c r="X55" s="96"/>
      <c r="Y55" s="98"/>
      <c r="Z55" s="96">
        <v>11</v>
      </c>
      <c r="AA55" s="98"/>
      <c r="AB55" s="98" t="s">
        <v>51</v>
      </c>
      <c r="AC55" s="99">
        <v>165</v>
      </c>
      <c r="AD55" s="100" t="s">
        <v>241</v>
      </c>
      <c r="AE55" s="94" t="s">
        <v>134</v>
      </c>
      <c r="AF55" s="101" t="s">
        <v>245</v>
      </c>
      <c r="AG55" s="102"/>
      <c r="AH55" s="103">
        <v>98704.44</v>
      </c>
      <c r="AI55" s="104" t="s">
        <v>91</v>
      </c>
      <c r="AJ55" s="105">
        <v>0.4</v>
      </c>
      <c r="AK55" s="106"/>
    </row>
    <row r="56" spans="1:37" s="128" customFormat="1" ht="15">
      <c r="A56" s="72">
        <v>17</v>
      </c>
      <c r="B56" s="317" t="s">
        <v>246</v>
      </c>
      <c r="C56" s="74" t="s">
        <v>69</v>
      </c>
      <c r="D56" s="75" t="s">
        <v>247</v>
      </c>
      <c r="E56" s="290"/>
      <c r="F56" s="290"/>
      <c r="G56" s="290"/>
      <c r="H56" s="290"/>
      <c r="I56" s="290"/>
      <c r="J56" s="290">
        <v>12459.86</v>
      </c>
      <c r="K56" s="290"/>
      <c r="L56" s="290">
        <v>12459.86</v>
      </c>
      <c r="M56" s="150">
        <f t="shared" si="4"/>
        <v>12459.86</v>
      </c>
      <c r="N56" s="127"/>
      <c r="O56" s="93"/>
      <c r="P56" s="94"/>
      <c r="Q56" s="95"/>
      <c r="R56" s="96"/>
      <c r="S56" s="95"/>
      <c r="T56" s="97"/>
      <c r="U56" s="95"/>
      <c r="V56" s="95"/>
      <c r="W56" s="95"/>
      <c r="X56" s="96"/>
      <c r="Y56" s="98"/>
      <c r="Z56" s="96">
        <v>11</v>
      </c>
      <c r="AA56" s="98"/>
      <c r="AB56" s="98" t="s">
        <v>51</v>
      </c>
      <c r="AC56" s="99">
        <v>1</v>
      </c>
      <c r="AD56" s="100" t="s">
        <v>248</v>
      </c>
      <c r="AE56" s="94" t="s">
        <v>134</v>
      </c>
      <c r="AF56" s="101" t="s">
        <v>249</v>
      </c>
      <c r="AG56" s="102"/>
      <c r="AH56" s="318">
        <v>490.5</v>
      </c>
      <c r="AI56" s="104" t="s">
        <v>250</v>
      </c>
      <c r="AJ56" s="105">
        <v>0.4</v>
      </c>
      <c r="AK56" s="106"/>
    </row>
    <row r="57" spans="1:37" s="128" customFormat="1" ht="15">
      <c r="A57" s="72">
        <v>18</v>
      </c>
      <c r="B57" s="317" t="s">
        <v>251</v>
      </c>
      <c r="C57" s="74" t="s">
        <v>69</v>
      </c>
      <c r="D57" s="75" t="s">
        <v>252</v>
      </c>
      <c r="E57" s="290"/>
      <c r="F57" s="290"/>
      <c r="G57" s="290"/>
      <c r="H57" s="290"/>
      <c r="I57" s="290"/>
      <c r="J57" s="290">
        <v>20529.169999999998</v>
      </c>
      <c r="K57" s="290"/>
      <c r="L57" s="290">
        <v>20529.169999999998</v>
      </c>
      <c r="M57" s="150">
        <f t="shared" si="4"/>
        <v>20529.169999999998</v>
      </c>
      <c r="N57" s="127"/>
      <c r="O57" s="93"/>
      <c r="P57" s="94"/>
      <c r="Q57" s="95"/>
      <c r="R57" s="96"/>
      <c r="S57" s="95"/>
      <c r="T57" s="97"/>
      <c r="U57" s="95"/>
      <c r="V57" s="95"/>
      <c r="W57" s="95"/>
      <c r="X57" s="96"/>
      <c r="Y57" s="98"/>
      <c r="Z57" s="96">
        <v>11</v>
      </c>
      <c r="AA57" s="98"/>
      <c r="AB57" s="98" t="s">
        <v>51</v>
      </c>
      <c r="AC57" s="99">
        <v>1</v>
      </c>
      <c r="AD57" s="100" t="s">
        <v>248</v>
      </c>
      <c r="AE57" s="94" t="s">
        <v>134</v>
      </c>
      <c r="AF57" s="101" t="s">
        <v>249</v>
      </c>
      <c r="AG57" s="102"/>
      <c r="AH57" s="318">
        <v>490.5</v>
      </c>
      <c r="AI57" s="104" t="s">
        <v>250</v>
      </c>
      <c r="AJ57" s="105">
        <v>0.4</v>
      </c>
      <c r="AK57" s="106"/>
    </row>
    <row r="58" spans="1:37" s="128" customFormat="1" ht="15">
      <c r="A58" s="72">
        <v>19</v>
      </c>
      <c r="B58" s="317" t="s">
        <v>253</v>
      </c>
      <c r="C58" s="74" t="s">
        <v>69</v>
      </c>
      <c r="D58" s="75" t="s">
        <v>254</v>
      </c>
      <c r="E58" s="290"/>
      <c r="F58" s="290"/>
      <c r="G58" s="290"/>
      <c r="H58" s="290"/>
      <c r="I58" s="290"/>
      <c r="J58" s="290">
        <v>46119.63</v>
      </c>
      <c r="K58" s="290"/>
      <c r="L58" s="290">
        <v>46119.63</v>
      </c>
      <c r="M58" s="150">
        <f t="shared" si="4"/>
        <v>46119.63</v>
      </c>
      <c r="N58" s="127"/>
      <c r="O58" s="93"/>
      <c r="P58" s="94"/>
      <c r="Q58" s="95"/>
      <c r="R58" s="96"/>
      <c r="S58" s="95"/>
      <c r="T58" s="97"/>
      <c r="U58" s="95"/>
      <c r="V58" s="95"/>
      <c r="W58" s="95"/>
      <c r="X58" s="96"/>
      <c r="Y58" s="98"/>
      <c r="Z58" s="96">
        <v>11</v>
      </c>
      <c r="AA58" s="98"/>
      <c r="AB58" s="98" t="s">
        <v>51</v>
      </c>
      <c r="AC58" s="99">
        <v>139</v>
      </c>
      <c r="AD58" s="100" t="s">
        <v>241</v>
      </c>
      <c r="AE58" s="94" t="s">
        <v>134</v>
      </c>
      <c r="AF58" s="101" t="s">
        <v>255</v>
      </c>
      <c r="AG58" s="102"/>
      <c r="AH58" s="103">
        <v>75891.7</v>
      </c>
      <c r="AI58" s="104" t="s">
        <v>91</v>
      </c>
      <c r="AJ58" s="105">
        <v>0.4</v>
      </c>
      <c r="AK58" s="106"/>
    </row>
    <row r="59" spans="1:37" s="128" customFormat="1" ht="15">
      <c r="A59" s="72">
        <v>20</v>
      </c>
      <c r="B59" s="317" t="s">
        <v>256</v>
      </c>
      <c r="C59" s="74" t="s">
        <v>69</v>
      </c>
      <c r="D59" s="75" t="s">
        <v>257</v>
      </c>
      <c r="E59" s="290"/>
      <c r="F59" s="290"/>
      <c r="G59" s="290"/>
      <c r="H59" s="290"/>
      <c r="I59" s="290"/>
      <c r="J59" s="290">
        <v>71412.52</v>
      </c>
      <c r="K59" s="290"/>
      <c r="L59" s="290">
        <v>71412.52</v>
      </c>
      <c r="M59" s="150">
        <f t="shared" si="4"/>
        <v>71412.52</v>
      </c>
      <c r="N59" s="127"/>
      <c r="O59" s="93"/>
      <c r="P59" s="94"/>
      <c r="Q59" s="95"/>
      <c r="R59" s="96"/>
      <c r="S59" s="95"/>
      <c r="T59" s="97"/>
      <c r="U59" s="95"/>
      <c r="V59" s="95"/>
      <c r="W59" s="95"/>
      <c r="X59" s="96"/>
      <c r="Y59" s="98"/>
      <c r="Z59" s="96">
        <v>11</v>
      </c>
      <c r="AA59" s="98"/>
      <c r="AB59" s="98" t="s">
        <v>51</v>
      </c>
      <c r="AC59" s="99">
        <v>31</v>
      </c>
      <c r="AD59" s="100" t="s">
        <v>241</v>
      </c>
      <c r="AE59" s="94" t="s">
        <v>134</v>
      </c>
      <c r="AF59" s="101" t="s">
        <v>258</v>
      </c>
      <c r="AG59" s="102"/>
      <c r="AH59" s="103">
        <v>7281.94</v>
      </c>
      <c r="AI59" s="104" t="s">
        <v>91</v>
      </c>
      <c r="AJ59" s="105">
        <v>0.4</v>
      </c>
      <c r="AK59" s="106"/>
    </row>
    <row r="60" spans="1:37" s="128" customFormat="1" ht="26.25" thickBot="1">
      <c r="A60" s="72">
        <v>22</v>
      </c>
      <c r="B60" s="317" t="s">
        <v>259</v>
      </c>
      <c r="C60" s="74" t="s">
        <v>69</v>
      </c>
      <c r="D60" s="75" t="s">
        <v>260</v>
      </c>
      <c r="E60" s="290"/>
      <c r="F60" s="290"/>
      <c r="G60" s="290"/>
      <c r="H60" s="290"/>
      <c r="I60" s="290"/>
      <c r="J60" s="290">
        <v>26575.75</v>
      </c>
      <c r="K60" s="290"/>
      <c r="L60" s="290">
        <v>26575.75</v>
      </c>
      <c r="M60" s="150">
        <f t="shared" si="4"/>
        <v>26575.75</v>
      </c>
      <c r="N60" s="127"/>
      <c r="O60" s="224"/>
      <c r="P60" s="225"/>
      <c r="Q60" s="226"/>
      <c r="R60" s="227"/>
      <c r="S60" s="226"/>
      <c r="T60" s="228"/>
      <c r="U60" s="226"/>
      <c r="V60" s="226"/>
      <c r="W60" s="229"/>
      <c r="X60" s="227"/>
      <c r="Y60" s="230">
        <v>38715</v>
      </c>
      <c r="Z60" s="227">
        <v>12</v>
      </c>
      <c r="AA60" s="231" t="s">
        <v>261</v>
      </c>
      <c r="AB60" s="231" t="s">
        <v>139</v>
      </c>
      <c r="AC60" s="232">
        <v>6.3</v>
      </c>
      <c r="AD60" s="231" t="s">
        <v>262</v>
      </c>
      <c r="AE60" s="225" t="s">
        <v>134</v>
      </c>
      <c r="AF60" s="225" t="s">
        <v>263</v>
      </c>
      <c r="AG60" s="229"/>
      <c r="AH60" s="227">
        <v>403477.98</v>
      </c>
      <c r="AI60" s="233">
        <v>2</v>
      </c>
      <c r="AJ60" s="234">
        <v>0.4</v>
      </c>
      <c r="AK60" s="235"/>
    </row>
    <row r="61" spans="1:37" s="128" customFormat="1" ht="15.75" thickBot="1">
      <c r="A61" s="72">
        <v>24</v>
      </c>
      <c r="B61" s="317" t="s">
        <v>264</v>
      </c>
      <c r="C61" s="74" t="s">
        <v>69</v>
      </c>
      <c r="D61" s="75" t="s">
        <v>265</v>
      </c>
      <c r="E61" s="290"/>
      <c r="F61" s="290"/>
      <c r="G61" s="290"/>
      <c r="H61" s="290"/>
      <c r="I61" s="290"/>
      <c r="J61" s="290">
        <v>47248.13</v>
      </c>
      <c r="K61" s="290"/>
      <c r="L61" s="290">
        <v>47248.13</v>
      </c>
      <c r="M61" s="150">
        <f t="shared" si="4"/>
        <v>47248.13</v>
      </c>
      <c r="N61" s="127"/>
      <c r="O61" s="224"/>
      <c r="P61" s="225"/>
      <c r="Q61" s="226"/>
      <c r="R61" s="227"/>
      <c r="S61" s="226"/>
      <c r="T61" s="228"/>
      <c r="U61" s="226"/>
      <c r="V61" s="226"/>
      <c r="W61" s="226"/>
      <c r="X61" s="227"/>
      <c r="Y61" s="230">
        <v>38600</v>
      </c>
      <c r="Z61" s="227">
        <v>9</v>
      </c>
      <c r="AA61" s="231"/>
      <c r="AB61" s="231" t="s">
        <v>139</v>
      </c>
      <c r="AC61" s="327">
        <v>0.33</v>
      </c>
      <c r="AD61" s="328" t="s">
        <v>266</v>
      </c>
      <c r="AE61" s="225" t="s">
        <v>267</v>
      </c>
      <c r="AF61" s="225">
        <v>112384</v>
      </c>
      <c r="AG61" s="229"/>
      <c r="AH61" s="227">
        <v>268386.69</v>
      </c>
      <c r="AI61" s="233">
        <v>32</v>
      </c>
      <c r="AJ61" s="329">
        <v>0.4</v>
      </c>
      <c r="AK61" s="330"/>
    </row>
    <row r="62" spans="1:37" s="339" customFormat="1" ht="15">
      <c r="A62" s="72">
        <v>26</v>
      </c>
      <c r="B62" s="331" t="s">
        <v>268</v>
      </c>
      <c r="C62" s="332" t="s">
        <v>119</v>
      </c>
      <c r="D62" s="333" t="s">
        <v>269</v>
      </c>
      <c r="E62" s="334"/>
      <c r="F62" s="334"/>
      <c r="G62" s="334"/>
      <c r="H62" s="334"/>
      <c r="I62" s="334"/>
      <c r="J62" s="334">
        <v>38153.370000000003</v>
      </c>
      <c r="K62" s="334"/>
      <c r="L62" s="334">
        <f>I62+J62+K62</f>
        <v>38153.370000000003</v>
      </c>
      <c r="M62" s="150">
        <f t="shared" si="4"/>
        <v>38153.370000000003</v>
      </c>
      <c r="N62" s="335"/>
      <c r="O62" s="191"/>
      <c r="P62" s="192"/>
      <c r="Q62" s="193"/>
      <c r="R62" s="181"/>
      <c r="S62" s="193"/>
      <c r="T62" s="194"/>
      <c r="U62" s="193"/>
      <c r="V62" s="193"/>
      <c r="W62" s="195"/>
      <c r="X62" s="181"/>
      <c r="Y62" s="336">
        <v>38639</v>
      </c>
      <c r="Z62" s="337">
        <v>10</v>
      </c>
      <c r="AA62" s="196"/>
      <c r="AB62" s="196" t="s">
        <v>139</v>
      </c>
      <c r="AC62" s="197">
        <v>1.9079999999999999</v>
      </c>
      <c r="AD62" s="196" t="s">
        <v>270</v>
      </c>
      <c r="AE62" s="192" t="s">
        <v>134</v>
      </c>
      <c r="AF62" s="192" t="s">
        <v>271</v>
      </c>
      <c r="AG62" s="195"/>
      <c r="AH62" s="181">
        <v>98898.38</v>
      </c>
      <c r="AI62" s="198">
        <v>15</v>
      </c>
      <c r="AJ62" s="338">
        <v>0.4</v>
      </c>
      <c r="AK62" s="199"/>
    </row>
    <row r="63" spans="1:37" s="339" customFormat="1" ht="25.5">
      <c r="A63" s="72">
        <v>27</v>
      </c>
      <c r="B63" s="73" t="s">
        <v>272</v>
      </c>
      <c r="C63" s="332" t="s">
        <v>119</v>
      </c>
      <c r="D63" s="333" t="s">
        <v>273</v>
      </c>
      <c r="E63" s="334"/>
      <c r="F63" s="334"/>
      <c r="G63" s="334"/>
      <c r="H63" s="334"/>
      <c r="I63" s="334"/>
      <c r="J63" s="334">
        <v>46981.3</v>
      </c>
      <c r="K63" s="334"/>
      <c r="L63" s="334">
        <f>I63+J63+K63</f>
        <v>46981.3</v>
      </c>
      <c r="M63" s="150">
        <f t="shared" si="4"/>
        <v>46981.3</v>
      </c>
      <c r="N63" s="335"/>
      <c r="O63" s="191"/>
      <c r="P63" s="192"/>
      <c r="Q63" s="193"/>
      <c r="R63" s="181"/>
      <c r="S63" s="193"/>
      <c r="T63" s="194"/>
      <c r="U63" s="193"/>
      <c r="V63" s="193"/>
      <c r="W63" s="195"/>
      <c r="X63" s="181"/>
      <c r="Y63" s="336">
        <v>38639</v>
      </c>
      <c r="Z63" s="337">
        <v>10</v>
      </c>
      <c r="AA63" s="196"/>
      <c r="AB63" s="196" t="s">
        <v>121</v>
      </c>
      <c r="AC63" s="197">
        <v>117</v>
      </c>
      <c r="AD63" s="196" t="s">
        <v>274</v>
      </c>
      <c r="AE63" s="192" t="s">
        <v>134</v>
      </c>
      <c r="AF63" s="192" t="s">
        <v>275</v>
      </c>
      <c r="AG63" s="195"/>
      <c r="AH63" s="181">
        <v>100589.2</v>
      </c>
      <c r="AI63" s="198">
        <v>9</v>
      </c>
      <c r="AJ63" s="338">
        <v>0.4</v>
      </c>
      <c r="AK63" s="199"/>
    </row>
    <row r="64" spans="1:37" s="339" customFormat="1" ht="25.5">
      <c r="A64" s="72">
        <v>29</v>
      </c>
      <c r="B64" s="73" t="s">
        <v>276</v>
      </c>
      <c r="C64" s="332" t="s">
        <v>119</v>
      </c>
      <c r="D64" s="333" t="s">
        <v>277</v>
      </c>
      <c r="E64" s="334"/>
      <c r="F64" s="334"/>
      <c r="G64" s="334"/>
      <c r="H64" s="334"/>
      <c r="I64" s="334"/>
      <c r="J64" s="334">
        <v>102373.39</v>
      </c>
      <c r="K64" s="334"/>
      <c r="L64" s="334">
        <f>I64+J64+K64</f>
        <v>102373.39</v>
      </c>
      <c r="M64" s="150">
        <f t="shared" si="4"/>
        <v>102373.39</v>
      </c>
      <c r="N64" s="335"/>
      <c r="O64" s="340" t="s">
        <v>278</v>
      </c>
      <c r="P64" s="94" t="s">
        <v>80</v>
      </c>
      <c r="Q64" s="341"/>
      <c r="R64" s="103"/>
      <c r="S64" s="342"/>
      <c r="T64" s="143">
        <v>37817.75</v>
      </c>
      <c r="U64" s="342"/>
      <c r="V64" s="343"/>
      <c r="W64" s="343"/>
      <c r="X64" s="103">
        <v>0</v>
      </c>
      <c r="Y64" s="336">
        <v>38624</v>
      </c>
      <c r="Z64" s="103">
        <v>9</v>
      </c>
      <c r="AA64" s="336" t="s">
        <v>279</v>
      </c>
      <c r="AB64" s="344" t="s">
        <v>280</v>
      </c>
      <c r="AC64" s="99">
        <v>0.19</v>
      </c>
      <c r="AD64" s="100" t="s">
        <v>278</v>
      </c>
      <c r="AE64" s="94" t="s">
        <v>141</v>
      </c>
      <c r="AF64" s="101" t="s">
        <v>281</v>
      </c>
      <c r="AG64" s="345"/>
      <c r="AH64" s="346">
        <v>37817.75</v>
      </c>
      <c r="AI64" s="347">
        <v>12</v>
      </c>
      <c r="AJ64" s="348" t="s">
        <v>117</v>
      </c>
      <c r="AK64" s="106"/>
    </row>
    <row r="65" spans="1:37" s="339" customFormat="1">
      <c r="A65" s="72">
        <v>31</v>
      </c>
      <c r="B65" s="73" t="s">
        <v>282</v>
      </c>
      <c r="C65" s="332" t="s">
        <v>119</v>
      </c>
      <c r="D65" s="333" t="s">
        <v>283</v>
      </c>
      <c r="E65" s="334"/>
      <c r="F65" s="334"/>
      <c r="G65" s="334"/>
      <c r="H65" s="334"/>
      <c r="I65" s="334"/>
      <c r="J65" s="334">
        <v>26657.73</v>
      </c>
      <c r="K65" s="334"/>
      <c r="L65" s="334">
        <v>26657.73</v>
      </c>
      <c r="M65" s="150">
        <f t="shared" si="4"/>
        <v>26657.73</v>
      </c>
      <c r="N65" s="335"/>
      <c r="O65" s="349" t="s">
        <v>284</v>
      </c>
      <c r="P65" s="95"/>
      <c r="Q65" s="95">
        <f>R65*10</f>
        <v>503301.4</v>
      </c>
      <c r="R65" s="326">
        <v>50330.14</v>
      </c>
      <c r="S65" s="95">
        <f>T65*10</f>
        <v>503301.4</v>
      </c>
      <c r="T65" s="326">
        <v>50330.14</v>
      </c>
      <c r="U65" s="95"/>
      <c r="V65" s="95"/>
      <c r="W65" s="95">
        <f>X65*10</f>
        <v>0</v>
      </c>
      <c r="X65" s="326"/>
      <c r="Y65" s="322">
        <v>38511</v>
      </c>
      <c r="Z65" s="323">
        <v>6</v>
      </c>
      <c r="AA65" s="350" t="s">
        <v>285</v>
      </c>
      <c r="AB65" s="321" t="s">
        <v>139</v>
      </c>
      <c r="AC65" s="95">
        <v>0.28000000000000003</v>
      </c>
      <c r="AD65" s="324" t="s">
        <v>284</v>
      </c>
      <c r="AE65" s="324" t="s">
        <v>141</v>
      </c>
      <c r="AF65" s="324" t="s">
        <v>286</v>
      </c>
      <c r="AG65" s="95">
        <f>AH65*10</f>
        <v>503301.4</v>
      </c>
      <c r="AH65" s="326">
        <v>50330.14</v>
      </c>
      <c r="AI65" s="95">
        <v>35</v>
      </c>
      <c r="AJ65" s="321" t="s">
        <v>287</v>
      </c>
      <c r="AK65" s="102" t="e">
        <v>#REF!</v>
      </c>
    </row>
    <row r="66" spans="1:37" s="339" customFormat="1">
      <c r="A66" s="72">
        <v>34</v>
      </c>
      <c r="B66" s="73" t="s">
        <v>288</v>
      </c>
      <c r="C66" s="332" t="s">
        <v>119</v>
      </c>
      <c r="D66" s="333" t="s">
        <v>289</v>
      </c>
      <c r="E66" s="334"/>
      <c r="F66" s="334"/>
      <c r="G66" s="334"/>
      <c r="H66" s="334"/>
      <c r="I66" s="334"/>
      <c r="J66" s="334">
        <v>117645.18</v>
      </c>
      <c r="K66" s="334"/>
      <c r="L66" s="334">
        <v>117645.18</v>
      </c>
      <c r="M66" s="150">
        <f t="shared" si="4"/>
        <v>117645.18</v>
      </c>
      <c r="N66" s="335"/>
      <c r="O66" s="349" t="s">
        <v>290</v>
      </c>
      <c r="P66" s="95"/>
      <c r="Q66" s="95">
        <f>R66*10</f>
        <v>511925.10000000003</v>
      </c>
      <c r="R66" s="326">
        <v>51192.51</v>
      </c>
      <c r="S66" s="95">
        <f>T66*10</f>
        <v>511925.10000000003</v>
      </c>
      <c r="T66" s="326">
        <v>51192.51</v>
      </c>
      <c r="U66" s="95"/>
      <c r="V66" s="95"/>
      <c r="W66" s="95">
        <f>X66*10</f>
        <v>0</v>
      </c>
      <c r="X66" s="326"/>
      <c r="Y66" s="322">
        <v>38511</v>
      </c>
      <c r="Z66" s="323">
        <v>6</v>
      </c>
      <c r="AA66" s="350" t="s">
        <v>291</v>
      </c>
      <c r="AB66" s="321" t="s">
        <v>139</v>
      </c>
      <c r="AC66" s="95">
        <v>0.34</v>
      </c>
      <c r="AD66" s="324" t="s">
        <v>290</v>
      </c>
      <c r="AE66" s="324" t="s">
        <v>141</v>
      </c>
      <c r="AF66" s="324" t="s">
        <v>292</v>
      </c>
      <c r="AG66" s="95">
        <f>AH66*10</f>
        <v>511925.10000000003</v>
      </c>
      <c r="AH66" s="326">
        <v>51192.51</v>
      </c>
      <c r="AI66" s="95">
        <v>35</v>
      </c>
      <c r="AJ66" s="321" t="s">
        <v>287</v>
      </c>
      <c r="AK66" s="102">
        <v>38</v>
      </c>
    </row>
    <row r="67" spans="1:37" s="339" customFormat="1" ht="25.5">
      <c r="A67" s="72">
        <v>37</v>
      </c>
      <c r="B67" s="73" t="s">
        <v>293</v>
      </c>
      <c r="C67" s="332" t="s">
        <v>119</v>
      </c>
      <c r="D67" s="333" t="s">
        <v>294</v>
      </c>
      <c r="E67" s="334"/>
      <c r="F67" s="334"/>
      <c r="G67" s="334"/>
      <c r="H67" s="334"/>
      <c r="I67" s="334"/>
      <c r="J67" s="334">
        <v>6448.46</v>
      </c>
      <c r="K67" s="334"/>
      <c r="L67" s="334">
        <v>6448.46</v>
      </c>
      <c r="M67" s="150">
        <f t="shared" si="4"/>
        <v>6448.46</v>
      </c>
      <c r="N67" s="335"/>
      <c r="O67" s="349" t="s">
        <v>295</v>
      </c>
      <c r="P67" s="95"/>
      <c r="Q67" s="95">
        <f>R67*10</f>
        <v>584464.19999999995</v>
      </c>
      <c r="R67" s="326">
        <v>58446.42</v>
      </c>
      <c r="S67" s="95">
        <f>T67*10</f>
        <v>584464.19999999995</v>
      </c>
      <c r="T67" s="326">
        <v>58446.42</v>
      </c>
      <c r="U67" s="95"/>
      <c r="V67" s="95"/>
      <c r="W67" s="95">
        <f>X67*10</f>
        <v>0</v>
      </c>
      <c r="X67" s="326"/>
      <c r="Y67" s="322">
        <v>38511</v>
      </c>
      <c r="Z67" s="323">
        <v>6</v>
      </c>
      <c r="AA67" s="350" t="s">
        <v>296</v>
      </c>
      <c r="AB67" s="321" t="s">
        <v>139</v>
      </c>
      <c r="AC67" s="95">
        <v>0.42</v>
      </c>
      <c r="AD67" s="324" t="s">
        <v>295</v>
      </c>
      <c r="AE67" s="324" t="s">
        <v>141</v>
      </c>
      <c r="AF67" s="324" t="s">
        <v>297</v>
      </c>
      <c r="AG67" s="95">
        <f>AH67*10</f>
        <v>584464.19999999995</v>
      </c>
      <c r="AH67" s="326">
        <v>58446.42</v>
      </c>
      <c r="AI67" s="95">
        <v>35</v>
      </c>
      <c r="AJ67" s="321" t="s">
        <v>287</v>
      </c>
      <c r="AK67" s="102" t="e">
        <v>#REF!</v>
      </c>
    </row>
    <row r="68" spans="1:37" s="339" customFormat="1" ht="15">
      <c r="A68" s="72">
        <v>40</v>
      </c>
      <c r="B68" s="73" t="s">
        <v>298</v>
      </c>
      <c r="C68" s="332" t="s">
        <v>119</v>
      </c>
      <c r="D68" s="333" t="s">
        <v>299</v>
      </c>
      <c r="E68" s="334"/>
      <c r="F68" s="334"/>
      <c r="G68" s="334"/>
      <c r="H68" s="334"/>
      <c r="I68" s="334"/>
      <c r="J68" s="334">
        <v>36027.519999999997</v>
      </c>
      <c r="K68" s="334"/>
      <c r="L68" s="334">
        <v>36027.519999999997</v>
      </c>
      <c r="M68" s="150">
        <f t="shared" si="4"/>
        <v>36027.519999999997</v>
      </c>
      <c r="N68" s="335"/>
      <c r="O68" s="340" t="s">
        <v>300</v>
      </c>
      <c r="P68" s="94" t="s">
        <v>80</v>
      </c>
      <c r="Q68" s="341"/>
      <c r="R68" s="103"/>
      <c r="S68" s="342"/>
      <c r="T68" s="143">
        <v>43279.519999999997</v>
      </c>
      <c r="U68" s="342"/>
      <c r="V68" s="343"/>
      <c r="W68" s="343"/>
      <c r="X68" s="103">
        <v>0</v>
      </c>
      <c r="Y68" s="336">
        <v>38635</v>
      </c>
      <c r="Z68" s="103">
        <v>10</v>
      </c>
      <c r="AA68" s="336" t="s">
        <v>301</v>
      </c>
      <c r="AB68" s="98" t="s">
        <v>280</v>
      </c>
      <c r="AC68" s="99">
        <v>0.28999999999999998</v>
      </c>
      <c r="AD68" s="100" t="s">
        <v>300</v>
      </c>
      <c r="AE68" s="101" t="s">
        <v>141</v>
      </c>
      <c r="AF68" s="101" t="s">
        <v>302</v>
      </c>
      <c r="AG68" s="345"/>
      <c r="AH68" s="346">
        <v>43279.519999999997</v>
      </c>
      <c r="AI68" s="351">
        <v>12</v>
      </c>
      <c r="AJ68" s="348" t="s">
        <v>117</v>
      </c>
      <c r="AK68" s="106"/>
    </row>
    <row r="69" spans="1:37" s="339" customFormat="1">
      <c r="A69" s="72">
        <v>42</v>
      </c>
      <c r="B69" s="73" t="s">
        <v>303</v>
      </c>
      <c r="C69" s="332" t="s">
        <v>119</v>
      </c>
      <c r="D69" s="333" t="s">
        <v>304</v>
      </c>
      <c r="E69" s="334"/>
      <c r="F69" s="334"/>
      <c r="G69" s="334"/>
      <c r="H69" s="334"/>
      <c r="I69" s="334"/>
      <c r="J69" s="334">
        <v>25491.46</v>
      </c>
      <c r="K69" s="334"/>
      <c r="L69" s="334">
        <v>25491.46</v>
      </c>
      <c r="M69" s="150">
        <f t="shared" si="4"/>
        <v>25491.46</v>
      </c>
      <c r="N69" s="335"/>
      <c r="O69" s="352" t="s">
        <v>305</v>
      </c>
      <c r="P69" s="94" t="s">
        <v>80</v>
      </c>
      <c r="Q69" s="353"/>
      <c r="R69" s="103"/>
      <c r="S69" s="354"/>
      <c r="T69" s="355">
        <v>154170.93</v>
      </c>
      <c r="U69" s="354"/>
      <c r="V69" s="353"/>
      <c r="W69" s="356"/>
      <c r="X69" s="357"/>
      <c r="Y69" s="358">
        <v>38561</v>
      </c>
      <c r="Z69" s="143">
        <v>7</v>
      </c>
      <c r="AA69" s="336" t="s">
        <v>306</v>
      </c>
      <c r="AB69" s="344" t="s">
        <v>139</v>
      </c>
      <c r="AC69" s="99">
        <v>1.06</v>
      </c>
      <c r="AD69" s="352" t="s">
        <v>305</v>
      </c>
      <c r="AE69" s="359" t="s">
        <v>134</v>
      </c>
      <c r="AF69" s="101" t="s">
        <v>307</v>
      </c>
      <c r="AG69" s="345"/>
      <c r="AH69" s="103">
        <v>154170.93</v>
      </c>
      <c r="AI69" s="360">
        <v>32</v>
      </c>
      <c r="AJ69" s="361"/>
      <c r="AK69" s="361"/>
    </row>
    <row r="70" spans="1:37" s="339" customFormat="1">
      <c r="A70" s="72">
        <v>43</v>
      </c>
      <c r="B70" s="73" t="s">
        <v>308</v>
      </c>
      <c r="C70" s="332" t="s">
        <v>119</v>
      </c>
      <c r="D70" s="333" t="s">
        <v>309</v>
      </c>
      <c r="E70" s="334"/>
      <c r="F70" s="334"/>
      <c r="G70" s="334"/>
      <c r="H70" s="334"/>
      <c r="I70" s="334"/>
      <c r="J70" s="334">
        <v>72062.759999999995</v>
      </c>
      <c r="K70" s="334"/>
      <c r="L70" s="334">
        <v>72062.759999999995</v>
      </c>
      <c r="M70" s="150">
        <f t="shared" si="4"/>
        <v>72062.759999999995</v>
      </c>
      <c r="N70" s="362"/>
      <c r="O70" s="340" t="s">
        <v>310</v>
      </c>
      <c r="P70" s="94" t="s">
        <v>80</v>
      </c>
      <c r="Q70" s="353"/>
      <c r="R70" s="103"/>
      <c r="S70" s="363"/>
      <c r="T70" s="143">
        <v>26859.88</v>
      </c>
      <c r="U70" s="363"/>
      <c r="V70" s="353"/>
      <c r="W70" s="353"/>
      <c r="X70" s="103"/>
      <c r="Y70" s="358" t="s">
        <v>311</v>
      </c>
      <c r="Z70" s="143">
        <v>7</v>
      </c>
      <c r="AA70" s="336">
        <v>38562</v>
      </c>
      <c r="AB70" s="344" t="s">
        <v>139</v>
      </c>
      <c r="AC70" s="99">
        <v>0.35</v>
      </c>
      <c r="AD70" s="100" t="s">
        <v>310</v>
      </c>
      <c r="AE70" s="359" t="s">
        <v>141</v>
      </c>
      <c r="AF70" s="101" t="s">
        <v>312</v>
      </c>
      <c r="AG70" s="345"/>
      <c r="AH70" s="103">
        <v>26859.88</v>
      </c>
      <c r="AI70" s="360">
        <v>12</v>
      </c>
      <c r="AJ70" s="361"/>
      <c r="AK70" s="361"/>
    </row>
    <row r="71" spans="1:37" s="339" customFormat="1" ht="15">
      <c r="A71" s="72">
        <v>45</v>
      </c>
      <c r="B71" s="73" t="s">
        <v>313</v>
      </c>
      <c r="C71" s="332" t="s">
        <v>119</v>
      </c>
      <c r="D71" s="333" t="s">
        <v>314</v>
      </c>
      <c r="E71" s="334"/>
      <c r="F71" s="334"/>
      <c r="G71" s="334"/>
      <c r="H71" s="334"/>
      <c r="I71" s="334"/>
      <c r="J71" s="334">
        <v>41406.089999999997</v>
      </c>
      <c r="K71" s="334"/>
      <c r="L71" s="334">
        <v>41406.089999999997</v>
      </c>
      <c r="M71" s="150">
        <f t="shared" si="4"/>
        <v>41406.089999999997</v>
      </c>
      <c r="N71" s="335"/>
      <c r="O71" s="340" t="s">
        <v>315</v>
      </c>
      <c r="P71" s="94" t="s">
        <v>80</v>
      </c>
      <c r="Q71" s="341"/>
      <c r="R71" s="103"/>
      <c r="S71" s="342"/>
      <c r="T71" s="143">
        <v>348030.5</v>
      </c>
      <c r="U71" s="342"/>
      <c r="V71" s="343"/>
      <c r="W71" s="343"/>
      <c r="X71" s="103">
        <v>0</v>
      </c>
      <c r="Y71" s="336">
        <v>38592</v>
      </c>
      <c r="Z71" s="103">
        <v>8</v>
      </c>
      <c r="AA71" s="336" t="s">
        <v>316</v>
      </c>
      <c r="AB71" s="344" t="s">
        <v>121</v>
      </c>
      <c r="AC71" s="99">
        <v>11</v>
      </c>
      <c r="AD71" s="100" t="s">
        <v>315</v>
      </c>
      <c r="AE71" s="94" t="s">
        <v>59</v>
      </c>
      <c r="AF71" s="101" t="s">
        <v>317</v>
      </c>
      <c r="AG71" s="345"/>
      <c r="AH71" s="346">
        <v>348030.5</v>
      </c>
      <c r="AI71" s="347">
        <v>8</v>
      </c>
      <c r="AJ71" s="348" t="s">
        <v>117</v>
      </c>
      <c r="AK71" s="106"/>
    </row>
    <row r="72" spans="1:37" s="339" customFormat="1" ht="15">
      <c r="A72" s="72">
        <v>47</v>
      </c>
      <c r="B72" s="73" t="s">
        <v>318</v>
      </c>
      <c r="C72" s="332" t="s">
        <v>119</v>
      </c>
      <c r="D72" s="333" t="s">
        <v>319</v>
      </c>
      <c r="E72" s="334"/>
      <c r="F72" s="334"/>
      <c r="G72" s="334"/>
      <c r="H72" s="334"/>
      <c r="I72" s="334"/>
      <c r="J72" s="334">
        <v>53027.67</v>
      </c>
      <c r="K72" s="334"/>
      <c r="L72" s="334">
        <v>53027.67</v>
      </c>
      <c r="M72" s="150">
        <f t="shared" si="4"/>
        <v>53027.67</v>
      </c>
      <c r="N72" s="335"/>
      <c r="O72" s="340" t="s">
        <v>320</v>
      </c>
      <c r="P72" s="94" t="s">
        <v>80</v>
      </c>
      <c r="Q72" s="341"/>
      <c r="R72" s="103"/>
      <c r="S72" s="342"/>
      <c r="T72" s="143">
        <v>16178.2</v>
      </c>
      <c r="U72" s="342"/>
      <c r="V72" s="343"/>
      <c r="W72" s="343"/>
      <c r="X72" s="103">
        <v>0</v>
      </c>
      <c r="Y72" s="336">
        <v>38711</v>
      </c>
      <c r="Z72" s="103">
        <v>12</v>
      </c>
      <c r="AA72" s="336" t="s">
        <v>138</v>
      </c>
      <c r="AB72" s="98" t="s">
        <v>113</v>
      </c>
      <c r="AC72" s="99">
        <v>1</v>
      </c>
      <c r="AD72" s="100" t="s">
        <v>320</v>
      </c>
      <c r="AE72" s="101" t="s">
        <v>59</v>
      </c>
      <c r="AF72" s="101" t="s">
        <v>321</v>
      </c>
      <c r="AG72" s="345"/>
      <c r="AH72" s="346">
        <v>16178.2</v>
      </c>
      <c r="AI72" s="351">
        <v>8</v>
      </c>
      <c r="AJ72" s="348" t="s">
        <v>117</v>
      </c>
      <c r="AK72" s="364"/>
    </row>
    <row r="73" spans="1:37" s="339" customFormat="1" ht="15">
      <c r="A73" s="72">
        <v>48</v>
      </c>
      <c r="B73" s="73" t="s">
        <v>322</v>
      </c>
      <c r="C73" s="332" t="s">
        <v>119</v>
      </c>
      <c r="D73" s="75" t="s">
        <v>323</v>
      </c>
      <c r="E73" s="76"/>
      <c r="F73" s="76"/>
      <c r="G73" s="76"/>
      <c r="H73" s="334"/>
      <c r="I73" s="334"/>
      <c r="J73" s="334">
        <v>3585.98</v>
      </c>
      <c r="K73" s="334"/>
      <c r="L73" s="334">
        <v>3585.98</v>
      </c>
      <c r="M73" s="150">
        <f t="shared" si="4"/>
        <v>3585.98</v>
      </c>
      <c r="N73" s="335"/>
      <c r="O73" s="340" t="s">
        <v>324</v>
      </c>
      <c r="P73" s="94" t="s">
        <v>80</v>
      </c>
      <c r="Q73" s="341"/>
      <c r="R73" s="103"/>
      <c r="S73" s="342"/>
      <c r="T73" s="143">
        <v>16178.2</v>
      </c>
      <c r="U73" s="342"/>
      <c r="V73" s="343"/>
      <c r="W73" s="343"/>
      <c r="X73" s="103">
        <v>0</v>
      </c>
      <c r="Y73" s="336">
        <v>38711</v>
      </c>
      <c r="Z73" s="103">
        <v>12</v>
      </c>
      <c r="AA73" s="336" t="s">
        <v>138</v>
      </c>
      <c r="AB73" s="98" t="s">
        <v>113</v>
      </c>
      <c r="AC73" s="99">
        <v>1</v>
      </c>
      <c r="AD73" s="100" t="s">
        <v>324</v>
      </c>
      <c r="AE73" s="101" t="s">
        <v>59</v>
      </c>
      <c r="AF73" s="101" t="s">
        <v>325</v>
      </c>
      <c r="AG73" s="345"/>
      <c r="AH73" s="346">
        <v>16178.2</v>
      </c>
      <c r="AI73" s="351">
        <v>8</v>
      </c>
      <c r="AJ73" s="348" t="s">
        <v>117</v>
      </c>
      <c r="AK73" s="364"/>
    </row>
    <row r="74" spans="1:37" s="339" customFormat="1" ht="15">
      <c r="A74" s="57">
        <v>49</v>
      </c>
      <c r="B74" s="365" t="s">
        <v>326</v>
      </c>
      <c r="C74" s="366" t="s">
        <v>119</v>
      </c>
      <c r="D74" s="367">
        <v>2005</v>
      </c>
      <c r="E74" s="368"/>
      <c r="F74" s="368"/>
      <c r="G74" s="368"/>
      <c r="H74" s="368"/>
      <c r="I74" s="368"/>
      <c r="J74" s="368">
        <v>644760.56999999995</v>
      </c>
      <c r="K74" s="368"/>
      <c r="L74" s="368">
        <v>644760.56999999995</v>
      </c>
      <c r="M74" s="256">
        <f t="shared" si="4"/>
        <v>644760.56999999995</v>
      </c>
      <c r="N74" s="335"/>
      <c r="O74" s="340" t="s">
        <v>327</v>
      </c>
      <c r="P74" s="94" t="s">
        <v>80</v>
      </c>
      <c r="Q74" s="341"/>
      <c r="R74" s="103"/>
      <c r="S74" s="342"/>
      <c r="T74" s="143">
        <v>16178.2</v>
      </c>
      <c r="U74" s="342"/>
      <c r="V74" s="343"/>
      <c r="W74" s="343"/>
      <c r="X74" s="103">
        <v>0</v>
      </c>
      <c r="Y74" s="336">
        <v>38711</v>
      </c>
      <c r="Z74" s="103">
        <v>12</v>
      </c>
      <c r="AA74" s="336" t="s">
        <v>138</v>
      </c>
      <c r="AB74" s="98" t="s">
        <v>113</v>
      </c>
      <c r="AC74" s="99">
        <v>1</v>
      </c>
      <c r="AD74" s="100" t="s">
        <v>327</v>
      </c>
      <c r="AE74" s="101" t="s">
        <v>59</v>
      </c>
      <c r="AF74" s="101" t="s">
        <v>328</v>
      </c>
      <c r="AG74" s="345"/>
      <c r="AH74" s="346">
        <v>16178.2</v>
      </c>
      <c r="AI74" s="351">
        <v>8</v>
      </c>
      <c r="AJ74" s="348" t="s">
        <v>117</v>
      </c>
      <c r="AK74" s="364"/>
    </row>
    <row r="75" spans="1:37" ht="25.5">
      <c r="A75" s="57">
        <v>50</v>
      </c>
      <c r="B75" s="300" t="s">
        <v>329</v>
      </c>
      <c r="C75" s="283" t="s">
        <v>144</v>
      </c>
      <c r="D75" s="301">
        <v>2005</v>
      </c>
      <c r="E75" s="302"/>
      <c r="F75" s="302"/>
      <c r="G75" s="302"/>
      <c r="H75" s="302"/>
      <c r="I75" s="302"/>
      <c r="J75" s="302">
        <v>0</v>
      </c>
      <c r="K75" s="302"/>
      <c r="L75" s="302">
        <v>0</v>
      </c>
      <c r="M75" s="256">
        <f t="shared" si="4"/>
        <v>0</v>
      </c>
      <c r="N75" s="8"/>
      <c r="O75" s="340" t="s">
        <v>324</v>
      </c>
      <c r="P75" s="94" t="s">
        <v>80</v>
      </c>
      <c r="Q75" s="341"/>
      <c r="R75" s="103"/>
      <c r="S75" s="342"/>
      <c r="T75" s="143">
        <v>16178.2</v>
      </c>
      <c r="U75" s="342"/>
      <c r="V75" s="343"/>
      <c r="W75" s="343"/>
      <c r="X75" s="103">
        <v>0</v>
      </c>
      <c r="Y75" s="336">
        <v>38711</v>
      </c>
      <c r="Z75" s="103">
        <v>12</v>
      </c>
      <c r="AA75" s="336" t="s">
        <v>138</v>
      </c>
      <c r="AB75" s="98" t="s">
        <v>113</v>
      </c>
      <c r="AC75" s="99">
        <v>1</v>
      </c>
      <c r="AD75" s="100" t="s">
        <v>324</v>
      </c>
      <c r="AE75" s="101" t="s">
        <v>59</v>
      </c>
      <c r="AF75" s="101" t="s">
        <v>330</v>
      </c>
      <c r="AG75" s="345"/>
      <c r="AH75" s="346">
        <v>16178.2</v>
      </c>
      <c r="AI75" s="351">
        <v>8</v>
      </c>
      <c r="AJ75" s="348" t="s">
        <v>117</v>
      </c>
      <c r="AK75" s="364"/>
    </row>
    <row r="76" spans="1:37" ht="25.5">
      <c r="A76" s="57">
        <v>51</v>
      </c>
      <c r="B76" s="300" t="s">
        <v>331</v>
      </c>
      <c r="C76" s="283" t="s">
        <v>144</v>
      </c>
      <c r="D76" s="301">
        <v>2005</v>
      </c>
      <c r="E76" s="302"/>
      <c r="F76" s="302"/>
      <c r="G76" s="302"/>
      <c r="H76" s="302"/>
      <c r="I76" s="302"/>
      <c r="J76" s="302">
        <v>55904</v>
      </c>
      <c r="K76" s="302"/>
      <c r="L76" s="302">
        <v>55904</v>
      </c>
      <c r="M76" s="256">
        <f t="shared" si="4"/>
        <v>55904</v>
      </c>
      <c r="N76" s="8"/>
      <c r="O76" s="340" t="s">
        <v>332</v>
      </c>
      <c r="P76" s="94" t="s">
        <v>80</v>
      </c>
      <c r="Q76" s="341"/>
      <c r="R76" s="103"/>
      <c r="S76" s="342"/>
      <c r="T76" s="143">
        <v>16178.2</v>
      </c>
      <c r="U76" s="342"/>
      <c r="V76" s="343"/>
      <c r="W76" s="343"/>
      <c r="X76" s="103">
        <v>0</v>
      </c>
      <c r="Y76" s="336">
        <v>38711</v>
      </c>
      <c r="Z76" s="103">
        <v>12</v>
      </c>
      <c r="AA76" s="336" t="s">
        <v>138</v>
      </c>
      <c r="AB76" s="98" t="s">
        <v>113</v>
      </c>
      <c r="AC76" s="99">
        <v>1</v>
      </c>
      <c r="AD76" s="100" t="s">
        <v>332</v>
      </c>
      <c r="AE76" s="101" t="s">
        <v>59</v>
      </c>
      <c r="AF76" s="101" t="s">
        <v>333</v>
      </c>
      <c r="AG76" s="345"/>
      <c r="AH76" s="346">
        <v>16178.2</v>
      </c>
      <c r="AI76" s="351">
        <v>8</v>
      </c>
      <c r="AJ76" s="348" t="s">
        <v>117</v>
      </c>
      <c r="AK76" s="364"/>
    </row>
    <row r="77" spans="1:37" ht="15">
      <c r="A77" s="57">
        <v>52</v>
      </c>
      <c r="B77" s="300" t="s">
        <v>334</v>
      </c>
      <c r="C77" s="283" t="s">
        <v>144</v>
      </c>
      <c r="D77" s="301">
        <v>2005</v>
      </c>
      <c r="E77" s="302"/>
      <c r="F77" s="302"/>
      <c r="G77" s="302"/>
      <c r="H77" s="302"/>
      <c r="I77" s="302"/>
      <c r="J77" s="302">
        <v>566710</v>
      </c>
      <c r="K77" s="302"/>
      <c r="L77" s="302">
        <v>566710</v>
      </c>
      <c r="M77" s="256">
        <f t="shared" si="4"/>
        <v>566710</v>
      </c>
      <c r="N77" s="8"/>
      <c r="O77" s="340" t="s">
        <v>335</v>
      </c>
      <c r="P77" s="94" t="s">
        <v>80</v>
      </c>
      <c r="Q77" s="341"/>
      <c r="R77" s="103"/>
      <c r="S77" s="342"/>
      <c r="T77" s="143">
        <v>16178.2</v>
      </c>
      <c r="U77" s="342"/>
      <c r="V77" s="343"/>
      <c r="W77" s="343"/>
      <c r="X77" s="103">
        <v>0</v>
      </c>
      <c r="Y77" s="336">
        <v>38711</v>
      </c>
      <c r="Z77" s="103">
        <v>12</v>
      </c>
      <c r="AA77" s="336" t="s">
        <v>138</v>
      </c>
      <c r="AB77" s="98" t="s">
        <v>113</v>
      </c>
      <c r="AC77" s="99">
        <v>1</v>
      </c>
      <c r="AD77" s="100" t="s">
        <v>335</v>
      </c>
      <c r="AE77" s="101" t="s">
        <v>59</v>
      </c>
      <c r="AF77" s="101" t="s">
        <v>336</v>
      </c>
      <c r="AG77" s="345"/>
      <c r="AH77" s="346">
        <v>16178.2</v>
      </c>
      <c r="AI77" s="351">
        <v>8</v>
      </c>
      <c r="AJ77" s="348" t="s">
        <v>117</v>
      </c>
      <c r="AK77" s="364"/>
    </row>
    <row r="78" spans="1:37" ht="15">
      <c r="A78" s="1">
        <v>1</v>
      </c>
      <c r="O78" s="369" t="s">
        <v>337</v>
      </c>
      <c r="P78" s="94" t="s">
        <v>80</v>
      </c>
      <c r="Q78" s="370"/>
      <c r="R78" s="103">
        <v>29511.48</v>
      </c>
      <c r="S78" s="370"/>
      <c r="T78" s="143">
        <v>29511.48</v>
      </c>
      <c r="U78" s="370"/>
      <c r="V78" s="326"/>
      <c r="W78" s="370"/>
      <c r="X78" s="103"/>
      <c r="Y78" s="336">
        <v>38687</v>
      </c>
      <c r="Z78" s="103">
        <v>12</v>
      </c>
      <c r="AA78" s="336" t="s">
        <v>338</v>
      </c>
      <c r="AB78" s="98" t="s">
        <v>121</v>
      </c>
      <c r="AC78" s="99">
        <v>1</v>
      </c>
      <c r="AD78" s="369" t="s">
        <v>337</v>
      </c>
      <c r="AE78" s="371" t="s">
        <v>339</v>
      </c>
      <c r="AF78" s="372" t="s">
        <v>340</v>
      </c>
      <c r="AG78" s="370"/>
      <c r="AH78" s="103">
        <v>29511.48</v>
      </c>
      <c r="AI78" s="184">
        <v>24</v>
      </c>
      <c r="AJ78" s="184">
        <v>0.4</v>
      </c>
      <c r="AK78" s="373"/>
    </row>
    <row r="79" spans="1:37" s="375" customFormat="1" ht="15">
      <c r="A79" s="1">
        <v>1</v>
      </c>
      <c r="B79" s="13"/>
      <c r="C79" s="3"/>
      <c r="D79" s="4"/>
      <c r="E79" s="5"/>
      <c r="F79" s="5"/>
      <c r="G79" s="5"/>
      <c r="H79" s="5"/>
      <c r="I79" s="5"/>
      <c r="J79" s="5"/>
      <c r="K79" s="5"/>
      <c r="L79" s="5"/>
      <c r="M79" s="374"/>
      <c r="O79" s="376" t="s">
        <v>341</v>
      </c>
      <c r="P79" s="377" t="s">
        <v>80</v>
      </c>
      <c r="Q79" s="378"/>
      <c r="R79" s="379">
        <v>17087.5</v>
      </c>
      <c r="S79" s="378"/>
      <c r="T79" s="380">
        <v>17087.5</v>
      </c>
      <c r="U79" s="378"/>
      <c r="V79" s="381"/>
      <c r="W79" s="378"/>
      <c r="X79" s="379"/>
      <c r="Y79" s="382">
        <v>38687</v>
      </c>
      <c r="Z79" s="379">
        <v>12</v>
      </c>
      <c r="AA79" s="382" t="s">
        <v>338</v>
      </c>
      <c r="AB79" s="383" t="s">
        <v>121</v>
      </c>
      <c r="AC79" s="384">
        <v>1</v>
      </c>
      <c r="AD79" s="376" t="s">
        <v>341</v>
      </c>
      <c r="AE79" s="371" t="s">
        <v>59</v>
      </c>
      <c r="AF79" s="385" t="s">
        <v>342</v>
      </c>
      <c r="AG79" s="370"/>
      <c r="AH79" s="379">
        <v>17087.5</v>
      </c>
      <c r="AI79" s="386">
        <v>8</v>
      </c>
      <c r="AJ79" s="386">
        <v>0.4</v>
      </c>
      <c r="AK79" s="373"/>
    </row>
    <row r="80" spans="1:37" ht="15">
      <c r="A80" s="1">
        <v>1</v>
      </c>
      <c r="O80" s="369" t="s">
        <v>343</v>
      </c>
      <c r="P80" s="94" t="s">
        <v>80</v>
      </c>
      <c r="Q80" s="370"/>
      <c r="R80" s="103">
        <v>63995</v>
      </c>
      <c r="S80" s="370"/>
      <c r="T80" s="143">
        <v>63995</v>
      </c>
      <c r="U80" s="370"/>
      <c r="V80" s="326"/>
      <c r="W80" s="370"/>
      <c r="X80" s="103"/>
      <c r="Y80" s="336">
        <v>38687</v>
      </c>
      <c r="Z80" s="103">
        <v>12</v>
      </c>
      <c r="AA80" s="336" t="s">
        <v>338</v>
      </c>
      <c r="AB80" s="98" t="s">
        <v>121</v>
      </c>
      <c r="AC80" s="99">
        <v>1</v>
      </c>
      <c r="AD80" s="369" t="s">
        <v>343</v>
      </c>
      <c r="AE80" s="371" t="s">
        <v>59</v>
      </c>
      <c r="AF80" s="372" t="s">
        <v>344</v>
      </c>
      <c r="AG80" s="370"/>
      <c r="AH80" s="103">
        <v>63995</v>
      </c>
      <c r="AI80" s="184">
        <v>8</v>
      </c>
      <c r="AJ80" s="184">
        <v>0.4</v>
      </c>
      <c r="AK80" s="373"/>
    </row>
    <row r="81" spans="1:37" ht="15">
      <c r="A81" s="1">
        <v>1</v>
      </c>
      <c r="B81" s="387" t="s">
        <v>345</v>
      </c>
      <c r="C81" s="387"/>
      <c r="K81" s="388" t="s">
        <v>346</v>
      </c>
      <c r="L81" s="388"/>
      <c r="M81" s="388"/>
      <c r="O81" s="369" t="s">
        <v>347</v>
      </c>
      <c r="P81" s="94" t="s">
        <v>80</v>
      </c>
      <c r="Q81" s="370"/>
      <c r="R81" s="103">
        <v>18005</v>
      </c>
      <c r="S81" s="370"/>
      <c r="T81" s="143">
        <v>18005</v>
      </c>
      <c r="U81" s="370"/>
      <c r="V81" s="326"/>
      <c r="W81" s="370"/>
      <c r="X81" s="103"/>
      <c r="Y81" s="336">
        <v>38687</v>
      </c>
      <c r="Z81" s="103">
        <v>12</v>
      </c>
      <c r="AA81" s="336" t="s">
        <v>338</v>
      </c>
      <c r="AB81" s="98" t="s">
        <v>121</v>
      </c>
      <c r="AC81" s="99">
        <v>1</v>
      </c>
      <c r="AD81" s="369" t="s">
        <v>347</v>
      </c>
      <c r="AE81" s="371" t="s">
        <v>59</v>
      </c>
      <c r="AF81" s="372" t="s">
        <v>348</v>
      </c>
      <c r="AG81" s="370"/>
      <c r="AH81" s="103">
        <v>18005</v>
      </c>
      <c r="AI81" s="184">
        <v>8</v>
      </c>
      <c r="AJ81" s="184">
        <v>0.4</v>
      </c>
      <c r="AK81" s="373"/>
    </row>
    <row r="82" spans="1:37" ht="15">
      <c r="A82" s="1">
        <v>1</v>
      </c>
      <c r="B82" s="389" t="s">
        <v>349</v>
      </c>
      <c r="C82" s="389"/>
      <c r="D82" s="389"/>
      <c r="L82" s="390" t="s">
        <v>350</v>
      </c>
      <c r="M82" s="390"/>
      <c r="O82" s="369" t="s">
        <v>351</v>
      </c>
      <c r="P82" s="94" t="s">
        <v>80</v>
      </c>
      <c r="Q82" s="370"/>
      <c r="R82" s="103">
        <v>445.28</v>
      </c>
      <c r="S82" s="370"/>
      <c r="T82" s="143">
        <v>445.28</v>
      </c>
      <c r="U82" s="370"/>
      <c r="V82" s="370"/>
      <c r="W82" s="370"/>
      <c r="X82" s="103"/>
      <c r="Y82" s="336">
        <v>38687</v>
      </c>
      <c r="Z82" s="103">
        <v>12</v>
      </c>
      <c r="AA82" s="336" t="s">
        <v>338</v>
      </c>
      <c r="AB82" s="98" t="s">
        <v>121</v>
      </c>
      <c r="AC82" s="99">
        <v>1</v>
      </c>
      <c r="AD82" s="369" t="s">
        <v>351</v>
      </c>
      <c r="AE82" s="371" t="s">
        <v>59</v>
      </c>
      <c r="AF82" s="372" t="s">
        <v>352</v>
      </c>
      <c r="AG82" s="370"/>
      <c r="AH82" s="318">
        <v>445.28</v>
      </c>
      <c r="AI82" s="184">
        <v>8</v>
      </c>
      <c r="AJ82" s="184">
        <v>0.4</v>
      </c>
      <c r="AK82" s="373"/>
    </row>
    <row r="83" spans="1:37" ht="15">
      <c r="A83" s="1">
        <v>1</v>
      </c>
      <c r="B83" s="391"/>
      <c r="K83" s="388"/>
      <c r="L83" s="388"/>
      <c r="M83" s="388"/>
      <c r="O83" s="369" t="s">
        <v>353</v>
      </c>
      <c r="P83" s="94" t="s">
        <v>80</v>
      </c>
      <c r="Q83" s="370"/>
      <c r="R83" s="103">
        <v>35830.68</v>
      </c>
      <c r="S83" s="370"/>
      <c r="T83" s="143">
        <v>35830.68</v>
      </c>
      <c r="U83" s="370"/>
      <c r="V83" s="326"/>
      <c r="W83" s="370"/>
      <c r="X83" s="103"/>
      <c r="Y83" s="336">
        <v>38687</v>
      </c>
      <c r="Z83" s="103">
        <v>12</v>
      </c>
      <c r="AA83" s="336" t="s">
        <v>338</v>
      </c>
      <c r="AB83" s="98" t="s">
        <v>121</v>
      </c>
      <c r="AC83" s="99">
        <v>1</v>
      </c>
      <c r="AD83" s="369" t="s">
        <v>353</v>
      </c>
      <c r="AE83" s="371" t="s">
        <v>59</v>
      </c>
      <c r="AF83" s="372" t="s">
        <v>354</v>
      </c>
      <c r="AG83" s="370"/>
      <c r="AH83" s="103">
        <v>35830.68</v>
      </c>
      <c r="AI83" s="184">
        <v>8</v>
      </c>
      <c r="AJ83" s="184">
        <v>0.4</v>
      </c>
      <c r="AK83" s="373"/>
    </row>
    <row r="84" spans="1:37" ht="15">
      <c r="A84" s="1">
        <v>1</v>
      </c>
      <c r="B84" s="388"/>
      <c r="C84" s="388"/>
      <c r="D84" s="388"/>
      <c r="E84" s="388"/>
      <c r="F84" s="388"/>
      <c r="G84" s="388"/>
      <c r="H84" s="388"/>
      <c r="I84" s="388"/>
      <c r="M84" s="388"/>
      <c r="O84" s="369" t="s">
        <v>355</v>
      </c>
      <c r="P84" s="94" t="s">
        <v>80</v>
      </c>
      <c r="Q84" s="370"/>
      <c r="R84" s="103">
        <v>35830.68</v>
      </c>
      <c r="S84" s="370"/>
      <c r="T84" s="143">
        <v>35830.68</v>
      </c>
      <c r="U84" s="370"/>
      <c r="V84" s="326"/>
      <c r="W84" s="370"/>
      <c r="X84" s="103"/>
      <c r="Y84" s="336">
        <v>38687</v>
      </c>
      <c r="Z84" s="103">
        <v>12</v>
      </c>
      <c r="AA84" s="336" t="s">
        <v>338</v>
      </c>
      <c r="AB84" s="98" t="s">
        <v>121</v>
      </c>
      <c r="AC84" s="99">
        <v>1</v>
      </c>
      <c r="AD84" s="369" t="s">
        <v>355</v>
      </c>
      <c r="AE84" s="371" t="s">
        <v>59</v>
      </c>
      <c r="AF84" s="372" t="s">
        <v>356</v>
      </c>
      <c r="AG84" s="370"/>
      <c r="AH84" s="103">
        <v>35830.68</v>
      </c>
      <c r="AI84" s="184">
        <v>8</v>
      </c>
      <c r="AJ84" s="184">
        <v>0.4</v>
      </c>
      <c r="AK84" s="373"/>
    </row>
    <row r="85" spans="1:37" ht="15">
      <c r="A85" s="1">
        <v>1</v>
      </c>
      <c r="B85" s="13" t="s">
        <v>357</v>
      </c>
      <c r="D85" s="5" t="e">
        <f>SUM(#REF!)+#REF!+#REF!+#REF!+#REF!</f>
        <v>#REF!</v>
      </c>
      <c r="O85" s="369" t="s">
        <v>358</v>
      </c>
      <c r="P85" s="94" t="s">
        <v>80</v>
      </c>
      <c r="Q85" s="370"/>
      <c r="R85" s="103">
        <v>118513.82</v>
      </c>
      <c r="S85" s="370"/>
      <c r="T85" s="143">
        <v>118513.82</v>
      </c>
      <c r="U85" s="370"/>
      <c r="V85" s="326"/>
      <c r="W85" s="370"/>
      <c r="X85" s="103"/>
      <c r="Y85" s="336">
        <v>38687</v>
      </c>
      <c r="Z85" s="103">
        <v>12</v>
      </c>
      <c r="AA85" s="336" t="s">
        <v>338</v>
      </c>
      <c r="AB85" s="98" t="s">
        <v>121</v>
      </c>
      <c r="AC85" s="99">
        <v>1</v>
      </c>
      <c r="AD85" s="369" t="s">
        <v>358</v>
      </c>
      <c r="AE85" s="371" t="s">
        <v>59</v>
      </c>
      <c r="AF85" s="372" t="s">
        <v>359</v>
      </c>
      <c r="AG85" s="370"/>
      <c r="AH85" s="103">
        <v>118513.82</v>
      </c>
      <c r="AI85" s="184">
        <v>8</v>
      </c>
      <c r="AJ85" s="184">
        <v>0.4</v>
      </c>
      <c r="AK85" s="373"/>
    </row>
    <row r="86" spans="1:37" ht="15">
      <c r="A86" s="1">
        <v>1</v>
      </c>
      <c r="B86" s="392" t="s">
        <v>360</v>
      </c>
      <c r="C86" s="393"/>
      <c r="D86" s="394" t="e">
        <f>D85</f>
        <v>#REF!</v>
      </c>
      <c r="O86" s="369" t="s">
        <v>361</v>
      </c>
      <c r="P86" s="94" t="s">
        <v>80</v>
      </c>
      <c r="Q86" s="370"/>
      <c r="R86" s="103">
        <v>48685.52</v>
      </c>
      <c r="S86" s="370"/>
      <c r="T86" s="143">
        <v>48685.52</v>
      </c>
      <c r="U86" s="370"/>
      <c r="V86" s="326"/>
      <c r="W86" s="370"/>
      <c r="X86" s="103"/>
      <c r="Y86" s="336">
        <v>38687</v>
      </c>
      <c r="Z86" s="103">
        <v>12</v>
      </c>
      <c r="AA86" s="336" t="s">
        <v>338</v>
      </c>
      <c r="AB86" s="98" t="s">
        <v>121</v>
      </c>
      <c r="AC86" s="99">
        <v>1</v>
      </c>
      <c r="AD86" s="369" t="s">
        <v>361</v>
      </c>
      <c r="AE86" s="371" t="s">
        <v>59</v>
      </c>
      <c r="AF86" s="372" t="s">
        <v>362</v>
      </c>
      <c r="AG86" s="370"/>
      <c r="AH86" s="103">
        <v>48685.52</v>
      </c>
      <c r="AI86" s="184">
        <v>8</v>
      </c>
      <c r="AJ86" s="184">
        <v>0.4</v>
      </c>
      <c r="AK86" s="373"/>
    </row>
    <row r="87" spans="1:37" ht="15">
      <c r="A87" s="1">
        <v>1</v>
      </c>
      <c r="B87" s="392" t="s">
        <v>363</v>
      </c>
      <c r="C87" s="393"/>
      <c r="D87" s="394" t="e">
        <f>SUM(#REF!)</f>
        <v>#REF!</v>
      </c>
      <c r="O87" s="369" t="s">
        <v>364</v>
      </c>
      <c r="P87" s="94" t="s">
        <v>80</v>
      </c>
      <c r="Q87" s="370"/>
      <c r="R87" s="103">
        <v>545.28</v>
      </c>
      <c r="S87" s="370"/>
      <c r="T87" s="143">
        <v>545.28</v>
      </c>
      <c r="U87" s="370"/>
      <c r="V87" s="370"/>
      <c r="W87" s="370"/>
      <c r="X87" s="103"/>
      <c r="Y87" s="336">
        <v>38687</v>
      </c>
      <c r="Z87" s="103">
        <v>12</v>
      </c>
      <c r="AA87" s="336" t="s">
        <v>338</v>
      </c>
      <c r="AB87" s="98" t="s">
        <v>121</v>
      </c>
      <c r="AC87" s="99">
        <v>1</v>
      </c>
      <c r="AD87" s="369" t="s">
        <v>364</v>
      </c>
      <c r="AE87" s="371" t="s">
        <v>59</v>
      </c>
      <c r="AF87" s="372" t="s">
        <v>365</v>
      </c>
      <c r="AG87" s="370"/>
      <c r="AH87" s="318">
        <v>545.28</v>
      </c>
      <c r="AI87" s="184">
        <v>8</v>
      </c>
      <c r="AJ87" s="184">
        <v>0.4</v>
      </c>
      <c r="AK87" s="373"/>
    </row>
    <row r="88" spans="1:37" s="9" customFormat="1" ht="15.75" thickBot="1">
      <c r="A88" s="1">
        <v>1</v>
      </c>
      <c r="C88" s="395"/>
      <c r="D88" s="396"/>
      <c r="E88" s="397"/>
      <c r="F88" s="397"/>
      <c r="G88" s="397"/>
      <c r="H88" s="397"/>
      <c r="I88" s="397"/>
      <c r="J88" s="397"/>
      <c r="K88" s="397"/>
      <c r="L88" s="397"/>
      <c r="M88" s="397"/>
      <c r="O88" s="231"/>
      <c r="P88" s="225"/>
      <c r="Q88" s="226"/>
      <c r="R88" s="227"/>
      <c r="S88" s="398"/>
      <c r="T88" s="228"/>
      <c r="U88" s="226"/>
      <c r="V88" s="226"/>
      <c r="W88" s="229"/>
      <c r="X88" s="227"/>
      <c r="Y88" s="230">
        <v>38716</v>
      </c>
      <c r="Z88" s="227">
        <v>12</v>
      </c>
      <c r="AA88" s="231" t="s">
        <v>366</v>
      </c>
      <c r="AB88" s="231" t="s">
        <v>121</v>
      </c>
      <c r="AC88" s="232"/>
      <c r="AD88" s="231" t="s">
        <v>367</v>
      </c>
      <c r="AE88" s="225" t="s">
        <v>368</v>
      </c>
      <c r="AF88" s="192" t="s">
        <v>369</v>
      </c>
      <c r="AG88" s="229"/>
      <c r="AH88" s="227">
        <v>31028</v>
      </c>
      <c r="AI88" s="233">
        <v>2</v>
      </c>
      <c r="AJ88" s="234"/>
      <c r="AK88" s="235">
        <v>4</v>
      </c>
    </row>
    <row r="89" spans="1:37" ht="15">
      <c r="A89" s="1">
        <v>1</v>
      </c>
      <c r="O89" s="196"/>
      <c r="P89" s="192"/>
      <c r="Q89" s="193"/>
      <c r="R89" s="181"/>
      <c r="S89" s="193"/>
      <c r="T89" s="399"/>
      <c r="U89" s="193"/>
      <c r="V89" s="193"/>
      <c r="W89" s="195"/>
      <c r="X89" s="181"/>
      <c r="Y89" s="183">
        <v>38716</v>
      </c>
      <c r="Z89" s="181">
        <v>12</v>
      </c>
      <c r="AA89" s="196"/>
      <c r="AB89" s="196" t="s">
        <v>121</v>
      </c>
      <c r="AC89" s="197">
        <v>1</v>
      </c>
      <c r="AD89" s="196" t="s">
        <v>370</v>
      </c>
      <c r="AE89" s="192" t="s">
        <v>368</v>
      </c>
      <c r="AF89" s="192" t="s">
        <v>371</v>
      </c>
      <c r="AG89" s="195"/>
      <c r="AH89" s="181">
        <v>1390.83</v>
      </c>
      <c r="AI89" s="198">
        <v>2</v>
      </c>
      <c r="AJ89" s="338"/>
      <c r="AK89" s="199">
        <v>4</v>
      </c>
    </row>
    <row r="90" spans="1:37" ht="15">
      <c r="A90" s="1">
        <v>1</v>
      </c>
      <c r="D90" s="400"/>
      <c r="I90" s="5" t="s">
        <v>372</v>
      </c>
      <c r="O90" s="196"/>
      <c r="P90" s="192"/>
      <c r="Q90" s="193"/>
      <c r="R90" s="181"/>
      <c r="S90" s="193"/>
      <c r="T90" s="399"/>
      <c r="U90" s="193"/>
      <c r="V90" s="193"/>
      <c r="W90" s="195"/>
      <c r="X90" s="181"/>
      <c r="Y90" s="183">
        <v>38716</v>
      </c>
      <c r="Z90" s="181">
        <v>12</v>
      </c>
      <c r="AA90" s="196"/>
      <c r="AB90" s="196" t="s">
        <v>121</v>
      </c>
      <c r="AC90" s="197">
        <v>1</v>
      </c>
      <c r="AD90" s="196" t="s">
        <v>370</v>
      </c>
      <c r="AE90" s="192" t="s">
        <v>368</v>
      </c>
      <c r="AF90" s="192" t="s">
        <v>373</v>
      </c>
      <c r="AG90" s="195"/>
      <c r="AH90" s="181">
        <v>1390.83</v>
      </c>
      <c r="AI90" s="198">
        <v>2</v>
      </c>
      <c r="AJ90" s="338"/>
      <c r="AK90" s="199">
        <v>4</v>
      </c>
    </row>
    <row r="91" spans="1:37" ht="15">
      <c r="A91" s="1">
        <v>1</v>
      </c>
      <c r="O91" s="196"/>
      <c r="P91" s="192"/>
      <c r="Q91" s="193"/>
      <c r="R91" s="181"/>
      <c r="S91" s="193"/>
      <c r="T91" s="399"/>
      <c r="U91" s="193"/>
      <c r="V91" s="193"/>
      <c r="W91" s="195"/>
      <c r="X91" s="181"/>
      <c r="Y91" s="183">
        <v>38716</v>
      </c>
      <c r="Z91" s="181">
        <v>12</v>
      </c>
      <c r="AA91" s="196"/>
      <c r="AB91" s="196" t="s">
        <v>121</v>
      </c>
      <c r="AC91" s="197">
        <v>1</v>
      </c>
      <c r="AD91" s="196" t="s">
        <v>370</v>
      </c>
      <c r="AE91" s="192" t="s">
        <v>368</v>
      </c>
      <c r="AF91" s="192" t="s">
        <v>374</v>
      </c>
      <c r="AG91" s="195"/>
      <c r="AH91" s="181">
        <v>1390.83</v>
      </c>
      <c r="AI91" s="198">
        <v>2</v>
      </c>
      <c r="AJ91" s="338"/>
      <c r="AK91" s="199">
        <v>4</v>
      </c>
    </row>
    <row r="92" spans="1:37" ht="15">
      <c r="A92" s="1">
        <v>1</v>
      </c>
      <c r="O92" s="196"/>
      <c r="P92" s="192"/>
      <c r="Q92" s="193"/>
      <c r="R92" s="181"/>
      <c r="S92" s="193"/>
      <c r="T92" s="399"/>
      <c r="U92" s="193"/>
      <c r="V92" s="193"/>
      <c r="W92" s="195"/>
      <c r="X92" s="181"/>
      <c r="Y92" s="183">
        <v>38716</v>
      </c>
      <c r="Z92" s="181">
        <v>12</v>
      </c>
      <c r="AA92" s="196"/>
      <c r="AB92" s="196" t="s">
        <v>121</v>
      </c>
      <c r="AC92" s="197">
        <v>1</v>
      </c>
      <c r="AD92" s="196" t="s">
        <v>370</v>
      </c>
      <c r="AE92" s="192" t="s">
        <v>368</v>
      </c>
      <c r="AF92" s="192" t="s">
        <v>375</v>
      </c>
      <c r="AG92" s="195"/>
      <c r="AH92" s="181">
        <v>1390.83</v>
      </c>
      <c r="AI92" s="198">
        <v>2</v>
      </c>
      <c r="AJ92" s="338"/>
      <c r="AK92" s="199">
        <v>4</v>
      </c>
    </row>
    <row r="93" spans="1:37" ht="15">
      <c r="A93" s="1">
        <v>1</v>
      </c>
      <c r="O93" s="196"/>
      <c r="P93" s="192"/>
      <c r="Q93" s="193"/>
      <c r="R93" s="181"/>
      <c r="S93" s="193"/>
      <c r="T93" s="399"/>
      <c r="U93" s="193"/>
      <c r="V93" s="193"/>
      <c r="W93" s="195"/>
      <c r="X93" s="181"/>
      <c r="Y93" s="183">
        <v>38716</v>
      </c>
      <c r="Z93" s="181">
        <v>12</v>
      </c>
      <c r="AA93" s="196"/>
      <c r="AB93" s="196" t="s">
        <v>121</v>
      </c>
      <c r="AC93" s="197">
        <v>1</v>
      </c>
      <c r="AD93" s="196" t="s">
        <v>370</v>
      </c>
      <c r="AE93" s="192" t="s">
        <v>368</v>
      </c>
      <c r="AF93" s="192" t="s">
        <v>376</v>
      </c>
      <c r="AG93" s="195"/>
      <c r="AH93" s="181">
        <v>1390.83</v>
      </c>
      <c r="AI93" s="198">
        <v>2</v>
      </c>
      <c r="AJ93" s="338"/>
      <c r="AK93" s="199">
        <v>4</v>
      </c>
    </row>
    <row r="94" spans="1:37" ht="15">
      <c r="A94" s="1">
        <v>1</v>
      </c>
      <c r="O94" s="196"/>
      <c r="P94" s="192"/>
      <c r="Q94" s="193"/>
      <c r="R94" s="181"/>
      <c r="S94" s="193"/>
      <c r="T94" s="399"/>
      <c r="U94" s="193"/>
      <c r="V94" s="193"/>
      <c r="W94" s="195"/>
      <c r="X94" s="181"/>
      <c r="Y94" s="183">
        <v>38716</v>
      </c>
      <c r="Z94" s="181">
        <v>12</v>
      </c>
      <c r="AA94" s="196"/>
      <c r="AB94" s="196" t="s">
        <v>121</v>
      </c>
      <c r="AC94" s="197">
        <v>1</v>
      </c>
      <c r="AD94" s="196" t="s">
        <v>370</v>
      </c>
      <c r="AE94" s="192" t="s">
        <v>368</v>
      </c>
      <c r="AF94" s="192" t="s">
        <v>377</v>
      </c>
      <c r="AG94" s="195"/>
      <c r="AH94" s="181">
        <v>1390.83</v>
      </c>
      <c r="AI94" s="198">
        <v>2</v>
      </c>
      <c r="AJ94" s="338"/>
      <c r="AK94" s="199">
        <v>4</v>
      </c>
    </row>
    <row r="95" spans="1:37" ht="15.75" thickBot="1">
      <c r="A95" s="1">
        <v>1</v>
      </c>
      <c r="O95" s="231"/>
      <c r="P95" s="225"/>
      <c r="Q95" s="226"/>
      <c r="R95" s="227"/>
      <c r="S95" s="226"/>
      <c r="T95" s="401"/>
      <c r="U95" s="226"/>
      <c r="V95" s="226"/>
      <c r="W95" s="229"/>
      <c r="X95" s="227"/>
      <c r="Y95" s="230">
        <v>38716</v>
      </c>
      <c r="Z95" s="181">
        <v>12</v>
      </c>
      <c r="AA95" s="231"/>
      <c r="AB95" s="231" t="s">
        <v>121</v>
      </c>
      <c r="AC95" s="232">
        <v>1</v>
      </c>
      <c r="AD95" s="231" t="s">
        <v>370</v>
      </c>
      <c r="AE95" s="225" t="s">
        <v>368</v>
      </c>
      <c r="AF95" s="225" t="s">
        <v>378</v>
      </c>
      <c r="AG95" s="229"/>
      <c r="AH95" s="227">
        <v>1390.83</v>
      </c>
      <c r="AI95" s="198">
        <v>2</v>
      </c>
      <c r="AJ95" s="234"/>
      <c r="AK95" s="235">
        <v>4</v>
      </c>
    </row>
    <row r="96" spans="1:37" s="9" customFormat="1" ht="15.75" thickBot="1">
      <c r="A96" s="1">
        <v>1</v>
      </c>
      <c r="C96" s="395"/>
      <c r="D96" s="396"/>
      <c r="E96" s="397"/>
      <c r="F96" s="397"/>
      <c r="G96" s="397"/>
      <c r="H96" s="397"/>
      <c r="I96" s="397"/>
      <c r="J96" s="397"/>
      <c r="K96" s="397"/>
      <c r="L96" s="397"/>
      <c r="M96" s="397"/>
      <c r="O96" s="231"/>
      <c r="P96" s="225"/>
      <c r="Q96" s="226"/>
      <c r="R96" s="227"/>
      <c r="S96" s="226"/>
      <c r="T96" s="401"/>
      <c r="U96" s="226"/>
      <c r="V96" s="226"/>
      <c r="W96" s="229"/>
      <c r="X96" s="227"/>
      <c r="Y96" s="230">
        <v>38716</v>
      </c>
      <c r="Z96" s="227">
        <v>12</v>
      </c>
      <c r="AA96" s="231" t="s">
        <v>379</v>
      </c>
      <c r="AB96" s="231" t="s">
        <v>121</v>
      </c>
      <c r="AC96" s="232">
        <v>1</v>
      </c>
      <c r="AD96" s="231" t="s">
        <v>380</v>
      </c>
      <c r="AE96" s="225" t="s">
        <v>368</v>
      </c>
      <c r="AF96" s="225" t="s">
        <v>381</v>
      </c>
      <c r="AG96" s="229"/>
      <c r="AH96" s="227">
        <v>11536.94</v>
      </c>
      <c r="AI96" s="233">
        <v>2</v>
      </c>
      <c r="AJ96" s="234"/>
      <c r="AK96" s="235">
        <v>4</v>
      </c>
    </row>
    <row r="97" spans="1:37" s="11" customFormat="1" ht="15">
      <c r="A97" s="1">
        <v>1</v>
      </c>
      <c r="C97" s="402"/>
      <c r="D97" s="403"/>
      <c r="E97" s="404"/>
      <c r="F97" s="404"/>
      <c r="G97" s="404"/>
      <c r="H97" s="404"/>
      <c r="I97" s="404"/>
      <c r="J97" s="404"/>
      <c r="K97" s="404"/>
      <c r="L97" s="404"/>
      <c r="M97" s="404"/>
      <c r="O97" s="214"/>
      <c r="P97" s="208"/>
      <c r="Q97" s="209"/>
      <c r="R97" s="210"/>
      <c r="S97" s="405"/>
      <c r="T97" s="406"/>
      <c r="U97" s="209"/>
      <c r="V97" s="209"/>
      <c r="W97" s="212"/>
      <c r="X97" s="210"/>
      <c r="Y97" s="213">
        <v>38716</v>
      </c>
      <c r="Z97" s="210">
        <v>12</v>
      </c>
      <c r="AA97" s="214"/>
      <c r="AB97" s="214" t="s">
        <v>121</v>
      </c>
      <c r="AC97" s="215">
        <v>1</v>
      </c>
      <c r="AD97" s="214" t="s">
        <v>382</v>
      </c>
      <c r="AE97" s="208" t="s">
        <v>383</v>
      </c>
      <c r="AF97" s="208" t="s">
        <v>384</v>
      </c>
      <c r="AG97" s="212"/>
      <c r="AH97" s="210">
        <v>1374</v>
      </c>
      <c r="AI97" s="216">
        <v>3</v>
      </c>
      <c r="AJ97" s="407"/>
      <c r="AK97" s="217">
        <v>4</v>
      </c>
    </row>
    <row r="98" spans="1:37" ht="15.75" thickBot="1">
      <c r="A98" s="1">
        <v>1</v>
      </c>
      <c r="O98" s="231"/>
      <c r="P98" s="225"/>
      <c r="Q98" s="226"/>
      <c r="R98" s="227"/>
      <c r="S98" s="398"/>
      <c r="T98" s="401"/>
      <c r="U98" s="226"/>
      <c r="V98" s="226"/>
      <c r="W98" s="229"/>
      <c r="X98" s="227"/>
      <c r="Y98" s="230">
        <v>38716</v>
      </c>
      <c r="Z98" s="227">
        <v>12</v>
      </c>
      <c r="AA98" s="231"/>
      <c r="AB98" s="231" t="s">
        <v>121</v>
      </c>
      <c r="AC98" s="232">
        <v>1</v>
      </c>
      <c r="AD98" s="231" t="s">
        <v>382</v>
      </c>
      <c r="AE98" s="225" t="s">
        <v>383</v>
      </c>
      <c r="AF98" s="225" t="s">
        <v>385</v>
      </c>
      <c r="AG98" s="229"/>
      <c r="AH98" s="227">
        <v>1374</v>
      </c>
      <c r="AI98" s="233">
        <v>3</v>
      </c>
      <c r="AJ98" s="234"/>
      <c r="AK98" s="235">
        <v>4</v>
      </c>
    </row>
    <row r="99" spans="1:37" ht="15">
      <c r="A99" s="1">
        <v>1</v>
      </c>
      <c r="O99" s="196"/>
      <c r="P99" s="192"/>
      <c r="Q99" s="193"/>
      <c r="R99" s="181"/>
      <c r="S99" s="408"/>
      <c r="T99" s="399"/>
      <c r="U99" s="193"/>
      <c r="V99" s="193"/>
      <c r="W99" s="195"/>
      <c r="X99" s="181"/>
      <c r="Y99" s="183">
        <v>38716</v>
      </c>
      <c r="Z99" s="181">
        <v>12</v>
      </c>
      <c r="AA99" s="196"/>
      <c r="AB99" s="196" t="s">
        <v>121</v>
      </c>
      <c r="AC99" s="197">
        <v>1</v>
      </c>
      <c r="AD99" s="196" t="s">
        <v>386</v>
      </c>
      <c r="AE99" s="192" t="s">
        <v>383</v>
      </c>
      <c r="AF99" s="192" t="s">
        <v>387</v>
      </c>
      <c r="AG99" s="195"/>
      <c r="AH99" s="181">
        <v>834</v>
      </c>
      <c r="AI99" s="198">
        <v>3</v>
      </c>
      <c r="AJ99" s="338"/>
      <c r="AK99" s="199">
        <v>4</v>
      </c>
    </row>
    <row r="100" spans="1:37" ht="15.75" thickBot="1">
      <c r="A100" s="1">
        <v>1</v>
      </c>
      <c r="O100" s="231"/>
      <c r="P100" s="225"/>
      <c r="Q100" s="226"/>
      <c r="R100" s="227"/>
      <c r="S100" s="398"/>
      <c r="T100" s="401"/>
      <c r="U100" s="226"/>
      <c r="V100" s="226"/>
      <c r="W100" s="229"/>
      <c r="X100" s="227"/>
      <c r="Y100" s="230">
        <v>38716</v>
      </c>
      <c r="Z100" s="227">
        <v>12</v>
      </c>
      <c r="AA100" s="231"/>
      <c r="AB100" s="231" t="s">
        <v>121</v>
      </c>
      <c r="AC100" s="232">
        <v>1</v>
      </c>
      <c r="AD100" s="231" t="s">
        <v>386</v>
      </c>
      <c r="AE100" s="225" t="s">
        <v>383</v>
      </c>
      <c r="AF100" s="225" t="s">
        <v>388</v>
      </c>
      <c r="AG100" s="229"/>
      <c r="AH100" s="227">
        <v>834</v>
      </c>
      <c r="AI100" s="233">
        <v>3</v>
      </c>
      <c r="AJ100" s="234"/>
      <c r="AK100" s="235">
        <v>4</v>
      </c>
    </row>
    <row r="101" spans="1:37" ht="15">
      <c r="A101" s="1">
        <v>1</v>
      </c>
      <c r="O101" s="196"/>
      <c r="P101" s="192"/>
      <c r="Q101" s="193"/>
      <c r="R101" s="181"/>
      <c r="S101" s="408"/>
      <c r="T101" s="399"/>
      <c r="U101" s="193"/>
      <c r="V101" s="193"/>
      <c r="W101" s="195"/>
      <c r="X101" s="181"/>
      <c r="Y101" s="183">
        <v>38716</v>
      </c>
      <c r="Z101" s="181">
        <v>12</v>
      </c>
      <c r="AA101" s="196"/>
      <c r="AB101" s="196" t="s">
        <v>121</v>
      </c>
      <c r="AC101" s="197">
        <v>1</v>
      </c>
      <c r="AD101" s="196" t="s">
        <v>389</v>
      </c>
      <c r="AE101" s="192" t="s">
        <v>383</v>
      </c>
      <c r="AF101" s="192" t="s">
        <v>390</v>
      </c>
      <c r="AG101" s="195"/>
      <c r="AH101" s="181">
        <v>570</v>
      </c>
      <c r="AI101" s="198">
        <v>3</v>
      </c>
      <c r="AJ101" s="338"/>
      <c r="AK101" s="199">
        <v>4</v>
      </c>
    </row>
    <row r="102" spans="1:37" ht="15.75" thickBot="1">
      <c r="A102" s="1">
        <v>1</v>
      </c>
      <c r="O102" s="231"/>
      <c r="P102" s="225"/>
      <c r="Q102" s="226"/>
      <c r="R102" s="227"/>
      <c r="S102" s="398"/>
      <c r="T102" s="401"/>
      <c r="U102" s="226"/>
      <c r="V102" s="226"/>
      <c r="W102" s="229"/>
      <c r="X102" s="227"/>
      <c r="Y102" s="230">
        <v>38716</v>
      </c>
      <c r="Z102" s="227">
        <v>12</v>
      </c>
      <c r="AA102" s="231"/>
      <c r="AB102" s="231" t="s">
        <v>121</v>
      </c>
      <c r="AC102" s="232">
        <v>1</v>
      </c>
      <c r="AD102" s="231" t="s">
        <v>389</v>
      </c>
      <c r="AE102" s="225" t="s">
        <v>383</v>
      </c>
      <c r="AF102" s="225" t="s">
        <v>391</v>
      </c>
      <c r="AG102" s="229"/>
      <c r="AH102" s="227">
        <v>570</v>
      </c>
      <c r="AI102" s="233">
        <v>3</v>
      </c>
      <c r="AJ102" s="234"/>
      <c r="AK102" s="235">
        <v>4</v>
      </c>
    </row>
    <row r="103" spans="1:37" s="9" customFormat="1" ht="15">
      <c r="A103" s="1">
        <v>1</v>
      </c>
      <c r="C103" s="395"/>
      <c r="D103" s="396"/>
      <c r="E103" s="397"/>
      <c r="F103" s="397"/>
      <c r="G103" s="397"/>
      <c r="H103" s="397"/>
      <c r="I103" s="397"/>
      <c r="J103" s="397"/>
      <c r="K103" s="397"/>
      <c r="L103" s="397"/>
      <c r="M103" s="397"/>
      <c r="O103" s="369" t="s">
        <v>392</v>
      </c>
      <c r="P103" s="94" t="s">
        <v>80</v>
      </c>
      <c r="Q103" s="370"/>
      <c r="R103" s="103">
        <f t="shared" ref="R103:R166" si="5">T103</f>
        <v>3035.38</v>
      </c>
      <c r="S103" s="370"/>
      <c r="T103" s="182">
        <v>3035.38</v>
      </c>
      <c r="U103" s="370"/>
      <c r="V103" s="326"/>
      <c r="W103" s="370"/>
      <c r="X103" s="103"/>
      <c r="Y103" s="336">
        <v>38687</v>
      </c>
      <c r="Z103" s="103">
        <v>12</v>
      </c>
      <c r="AA103" s="336" t="s">
        <v>393</v>
      </c>
      <c r="AB103" s="98" t="s">
        <v>113</v>
      </c>
      <c r="AC103" s="99">
        <v>44</v>
      </c>
      <c r="AD103" s="369" t="str">
        <f t="shared" ref="AD103:AD166" si="6">O103</f>
        <v>imprimanta epson lq590nlsp matriceala</v>
      </c>
      <c r="AE103" s="371" t="s">
        <v>368</v>
      </c>
      <c r="AF103" s="372" t="s">
        <v>394</v>
      </c>
      <c r="AG103" s="370"/>
      <c r="AH103" s="103">
        <f t="shared" ref="AH103:AH166" si="7">T103</f>
        <v>3035.38</v>
      </c>
      <c r="AI103" s="184">
        <v>2</v>
      </c>
      <c r="AJ103" s="184"/>
      <c r="AK103" s="373"/>
    </row>
    <row r="104" spans="1:37" s="9" customFormat="1" ht="15">
      <c r="A104" s="1">
        <v>1</v>
      </c>
      <c r="C104" s="395"/>
      <c r="D104" s="396"/>
      <c r="E104" s="397"/>
      <c r="F104" s="397"/>
      <c r="G104" s="397"/>
      <c r="H104" s="397"/>
      <c r="I104" s="397"/>
      <c r="J104" s="397"/>
      <c r="K104" s="397"/>
      <c r="L104" s="397"/>
      <c r="M104" s="397"/>
      <c r="O104" s="369" t="s">
        <v>395</v>
      </c>
      <c r="P104" s="94" t="s">
        <v>80</v>
      </c>
      <c r="Q104" s="370"/>
      <c r="R104" s="103">
        <f t="shared" si="5"/>
        <v>1517.69</v>
      </c>
      <c r="S104" s="370"/>
      <c r="T104" s="182">
        <v>1517.69</v>
      </c>
      <c r="U104" s="370"/>
      <c r="V104" s="326"/>
      <c r="W104" s="370"/>
      <c r="X104" s="103"/>
      <c r="Y104" s="336">
        <v>38687</v>
      </c>
      <c r="Z104" s="103">
        <v>12</v>
      </c>
      <c r="AA104" s="336" t="s">
        <v>396</v>
      </c>
      <c r="AB104" s="98" t="s">
        <v>113</v>
      </c>
      <c r="AC104" s="99">
        <v>45</v>
      </c>
      <c r="AD104" s="369" t="str">
        <f t="shared" si="6"/>
        <v>imprimanta matriceala epson</v>
      </c>
      <c r="AE104" s="371" t="s">
        <v>368</v>
      </c>
      <c r="AF104" s="372" t="s">
        <v>397</v>
      </c>
      <c r="AG104" s="370"/>
      <c r="AH104" s="103">
        <f t="shared" si="7"/>
        <v>1517.69</v>
      </c>
      <c r="AI104" s="184">
        <v>2</v>
      </c>
      <c r="AJ104" s="184"/>
      <c r="AK104" s="373">
        <v>6</v>
      </c>
    </row>
    <row r="105" spans="1:37" s="9" customFormat="1" ht="15">
      <c r="A105" s="1">
        <v>1</v>
      </c>
      <c r="C105" s="395"/>
      <c r="D105" s="396"/>
      <c r="E105" s="397"/>
      <c r="F105" s="397"/>
      <c r="G105" s="397"/>
      <c r="H105" s="397"/>
      <c r="I105" s="397"/>
      <c r="J105" s="397"/>
      <c r="K105" s="397"/>
      <c r="L105" s="397"/>
      <c r="M105" s="397"/>
      <c r="O105" s="369" t="s">
        <v>395</v>
      </c>
      <c r="P105" s="94" t="s">
        <v>80</v>
      </c>
      <c r="Q105" s="370"/>
      <c r="R105" s="103">
        <f t="shared" si="5"/>
        <v>1517.69</v>
      </c>
      <c r="S105" s="370"/>
      <c r="T105" s="182">
        <v>1517.69</v>
      </c>
      <c r="U105" s="370"/>
      <c r="V105" s="326"/>
      <c r="W105" s="370"/>
      <c r="X105" s="103"/>
      <c r="Y105" s="336">
        <v>38687</v>
      </c>
      <c r="Z105" s="103">
        <v>12</v>
      </c>
      <c r="AA105" s="336" t="s">
        <v>398</v>
      </c>
      <c r="AB105" s="98" t="s">
        <v>113</v>
      </c>
      <c r="AC105" s="99">
        <v>46</v>
      </c>
      <c r="AD105" s="369" t="str">
        <f t="shared" si="6"/>
        <v>imprimanta matriceala epson</v>
      </c>
      <c r="AE105" s="371" t="s">
        <v>368</v>
      </c>
      <c r="AF105" s="372" t="s">
        <v>399</v>
      </c>
      <c r="AG105" s="370"/>
      <c r="AH105" s="103">
        <f t="shared" si="7"/>
        <v>1517.69</v>
      </c>
      <c r="AI105" s="184">
        <v>2</v>
      </c>
      <c r="AJ105" s="184"/>
      <c r="AK105" s="373">
        <v>6</v>
      </c>
    </row>
    <row r="106" spans="1:37" s="9" customFormat="1" ht="15">
      <c r="A106" s="1">
        <v>1</v>
      </c>
      <c r="C106" s="395"/>
      <c r="D106" s="396"/>
      <c r="E106" s="397"/>
      <c r="F106" s="397"/>
      <c r="G106" s="397"/>
      <c r="H106" s="397"/>
      <c r="I106" s="397"/>
      <c r="J106" s="397"/>
      <c r="K106" s="397"/>
      <c r="L106" s="397"/>
      <c r="M106" s="397"/>
      <c r="O106" s="369" t="s">
        <v>395</v>
      </c>
      <c r="P106" s="94" t="s">
        <v>80</v>
      </c>
      <c r="Q106" s="370"/>
      <c r="R106" s="103">
        <f t="shared" si="5"/>
        <v>1517.69</v>
      </c>
      <c r="S106" s="370"/>
      <c r="T106" s="182">
        <v>1517.69</v>
      </c>
      <c r="U106" s="370"/>
      <c r="V106" s="326"/>
      <c r="W106" s="370"/>
      <c r="X106" s="103"/>
      <c r="Y106" s="336">
        <v>38687</v>
      </c>
      <c r="Z106" s="103">
        <v>12</v>
      </c>
      <c r="AA106" s="336" t="s">
        <v>400</v>
      </c>
      <c r="AB106" s="98" t="s">
        <v>113</v>
      </c>
      <c r="AC106" s="99">
        <v>47</v>
      </c>
      <c r="AD106" s="369" t="str">
        <f t="shared" si="6"/>
        <v>imprimanta matriceala epson</v>
      </c>
      <c r="AE106" s="371" t="s">
        <v>368</v>
      </c>
      <c r="AF106" s="372" t="s">
        <v>401</v>
      </c>
      <c r="AG106" s="370"/>
      <c r="AH106" s="103">
        <f t="shared" si="7"/>
        <v>1517.69</v>
      </c>
      <c r="AI106" s="184">
        <v>2</v>
      </c>
      <c r="AJ106" s="184"/>
      <c r="AK106" s="373">
        <v>6</v>
      </c>
    </row>
    <row r="107" spans="1:37" s="9" customFormat="1" ht="15">
      <c r="A107" s="1">
        <v>1</v>
      </c>
      <c r="C107" s="395"/>
      <c r="D107" s="396"/>
      <c r="E107" s="397"/>
      <c r="F107" s="397"/>
      <c r="G107" s="397"/>
      <c r="H107" s="397"/>
      <c r="I107" s="397"/>
      <c r="J107" s="397"/>
      <c r="K107" s="397"/>
      <c r="L107" s="397"/>
      <c r="M107" s="397"/>
      <c r="O107" s="369" t="s">
        <v>395</v>
      </c>
      <c r="P107" s="94" t="s">
        <v>80</v>
      </c>
      <c r="Q107" s="370"/>
      <c r="R107" s="103">
        <f t="shared" si="5"/>
        <v>1517.69</v>
      </c>
      <c r="S107" s="370"/>
      <c r="T107" s="182">
        <v>1517.69</v>
      </c>
      <c r="U107" s="370"/>
      <c r="V107" s="326"/>
      <c r="W107" s="370"/>
      <c r="X107" s="103"/>
      <c r="Y107" s="336">
        <v>38687</v>
      </c>
      <c r="Z107" s="103">
        <v>12</v>
      </c>
      <c r="AA107" s="336" t="s">
        <v>402</v>
      </c>
      <c r="AB107" s="98" t="s">
        <v>113</v>
      </c>
      <c r="AC107" s="99">
        <v>48</v>
      </c>
      <c r="AD107" s="369" t="str">
        <f t="shared" si="6"/>
        <v>imprimanta matriceala epson</v>
      </c>
      <c r="AE107" s="371" t="s">
        <v>368</v>
      </c>
      <c r="AF107" s="372" t="s">
        <v>403</v>
      </c>
      <c r="AG107" s="370"/>
      <c r="AH107" s="103">
        <f t="shared" si="7"/>
        <v>1517.69</v>
      </c>
      <c r="AI107" s="184">
        <v>2</v>
      </c>
      <c r="AJ107" s="184"/>
      <c r="AK107" s="373">
        <v>6</v>
      </c>
    </row>
    <row r="108" spans="1:37" s="9" customFormat="1" ht="15">
      <c r="A108" s="1">
        <v>1</v>
      </c>
      <c r="C108" s="395"/>
      <c r="D108" s="396"/>
      <c r="E108" s="397"/>
      <c r="F108" s="397"/>
      <c r="G108" s="397"/>
      <c r="H108" s="397"/>
      <c r="I108" s="397"/>
      <c r="J108" s="397"/>
      <c r="K108" s="397"/>
      <c r="L108" s="397"/>
      <c r="M108" s="397"/>
      <c r="O108" s="369" t="s">
        <v>395</v>
      </c>
      <c r="P108" s="94" t="s">
        <v>80</v>
      </c>
      <c r="Q108" s="370"/>
      <c r="R108" s="103">
        <f t="shared" si="5"/>
        <v>1517.69</v>
      </c>
      <c r="S108" s="370"/>
      <c r="T108" s="182">
        <v>1517.69</v>
      </c>
      <c r="U108" s="370"/>
      <c r="V108" s="326"/>
      <c r="W108" s="370"/>
      <c r="X108" s="103"/>
      <c r="Y108" s="336">
        <v>38687</v>
      </c>
      <c r="Z108" s="103">
        <v>12</v>
      </c>
      <c r="AA108" s="336" t="s">
        <v>404</v>
      </c>
      <c r="AB108" s="98" t="s">
        <v>113</v>
      </c>
      <c r="AC108" s="99">
        <v>49</v>
      </c>
      <c r="AD108" s="369" t="str">
        <f t="shared" si="6"/>
        <v>imprimanta matriceala epson</v>
      </c>
      <c r="AE108" s="371" t="s">
        <v>368</v>
      </c>
      <c r="AF108" s="372" t="s">
        <v>405</v>
      </c>
      <c r="AG108" s="370"/>
      <c r="AH108" s="103">
        <f t="shared" si="7"/>
        <v>1517.69</v>
      </c>
      <c r="AI108" s="184">
        <v>2</v>
      </c>
      <c r="AJ108" s="184"/>
      <c r="AK108" s="373">
        <v>6</v>
      </c>
    </row>
    <row r="109" spans="1:37" s="9" customFormat="1" ht="15">
      <c r="A109" s="1">
        <v>1</v>
      </c>
      <c r="C109" s="395"/>
      <c r="D109" s="396"/>
      <c r="E109" s="397"/>
      <c r="F109" s="397"/>
      <c r="G109" s="397"/>
      <c r="H109" s="397"/>
      <c r="I109" s="397"/>
      <c r="J109" s="397"/>
      <c r="K109" s="397"/>
      <c r="L109" s="397"/>
      <c r="M109" s="397"/>
      <c r="O109" s="369" t="s">
        <v>395</v>
      </c>
      <c r="P109" s="94" t="s">
        <v>80</v>
      </c>
      <c r="Q109" s="370"/>
      <c r="R109" s="103">
        <f t="shared" si="5"/>
        <v>1517.69</v>
      </c>
      <c r="S109" s="370"/>
      <c r="T109" s="182">
        <v>1517.69</v>
      </c>
      <c r="U109" s="370"/>
      <c r="V109" s="326"/>
      <c r="W109" s="370"/>
      <c r="X109" s="103"/>
      <c r="Y109" s="336">
        <v>38687</v>
      </c>
      <c r="Z109" s="103">
        <v>12</v>
      </c>
      <c r="AA109" s="336" t="s">
        <v>406</v>
      </c>
      <c r="AB109" s="98" t="s">
        <v>113</v>
      </c>
      <c r="AC109" s="99">
        <v>50</v>
      </c>
      <c r="AD109" s="369" t="str">
        <f t="shared" si="6"/>
        <v>imprimanta matriceala epson</v>
      </c>
      <c r="AE109" s="371" t="s">
        <v>368</v>
      </c>
      <c r="AF109" s="372" t="s">
        <v>407</v>
      </c>
      <c r="AG109" s="370"/>
      <c r="AH109" s="103">
        <f t="shared" si="7"/>
        <v>1517.69</v>
      </c>
      <c r="AI109" s="184">
        <v>2</v>
      </c>
      <c r="AJ109" s="184"/>
      <c r="AK109" s="373">
        <v>6</v>
      </c>
    </row>
    <row r="110" spans="1:37" s="9" customFormat="1" ht="15">
      <c r="A110" s="1">
        <v>1</v>
      </c>
      <c r="C110" s="395"/>
      <c r="D110" s="396"/>
      <c r="E110" s="397"/>
      <c r="F110" s="397"/>
      <c r="G110" s="397"/>
      <c r="H110" s="397"/>
      <c r="I110" s="397"/>
      <c r="J110" s="397"/>
      <c r="K110" s="397"/>
      <c r="L110" s="397"/>
      <c r="M110" s="397"/>
      <c r="O110" s="369" t="s">
        <v>395</v>
      </c>
      <c r="P110" s="94" t="s">
        <v>80</v>
      </c>
      <c r="Q110" s="370"/>
      <c r="R110" s="103">
        <f t="shared" si="5"/>
        <v>1517.69</v>
      </c>
      <c r="S110" s="370"/>
      <c r="T110" s="182">
        <v>1517.69</v>
      </c>
      <c r="U110" s="370"/>
      <c r="V110" s="326"/>
      <c r="W110" s="370"/>
      <c r="X110" s="103"/>
      <c r="Y110" s="336">
        <v>38687</v>
      </c>
      <c r="Z110" s="103">
        <v>12</v>
      </c>
      <c r="AA110" s="336" t="s">
        <v>408</v>
      </c>
      <c r="AB110" s="98" t="s">
        <v>113</v>
      </c>
      <c r="AC110" s="99">
        <v>51</v>
      </c>
      <c r="AD110" s="369" t="str">
        <f t="shared" si="6"/>
        <v>imprimanta matriceala epson</v>
      </c>
      <c r="AE110" s="371" t="s">
        <v>368</v>
      </c>
      <c r="AF110" s="372" t="s">
        <v>409</v>
      </c>
      <c r="AG110" s="370"/>
      <c r="AH110" s="103">
        <f t="shared" si="7"/>
        <v>1517.69</v>
      </c>
      <c r="AI110" s="184">
        <v>2</v>
      </c>
      <c r="AJ110" s="184"/>
      <c r="AK110" s="373">
        <v>6</v>
      </c>
    </row>
    <row r="111" spans="1:37" s="9" customFormat="1" ht="15">
      <c r="A111" s="1">
        <v>1</v>
      </c>
      <c r="C111" s="395"/>
      <c r="D111" s="396"/>
      <c r="E111" s="397"/>
      <c r="F111" s="397"/>
      <c r="G111" s="397"/>
      <c r="H111" s="397"/>
      <c r="I111" s="397"/>
      <c r="J111" s="397"/>
      <c r="K111" s="397"/>
      <c r="L111" s="397"/>
      <c r="M111" s="397"/>
      <c r="O111" s="369" t="s">
        <v>395</v>
      </c>
      <c r="P111" s="94" t="s">
        <v>80</v>
      </c>
      <c r="Q111" s="370"/>
      <c r="R111" s="103">
        <f t="shared" si="5"/>
        <v>1517.69</v>
      </c>
      <c r="S111" s="370"/>
      <c r="T111" s="182">
        <v>1517.69</v>
      </c>
      <c r="U111" s="370"/>
      <c r="V111" s="326"/>
      <c r="W111" s="370"/>
      <c r="X111" s="103"/>
      <c r="Y111" s="336">
        <v>38687</v>
      </c>
      <c r="Z111" s="103">
        <v>12</v>
      </c>
      <c r="AA111" s="336" t="s">
        <v>338</v>
      </c>
      <c r="AB111" s="98" t="s">
        <v>113</v>
      </c>
      <c r="AC111" s="99">
        <v>52</v>
      </c>
      <c r="AD111" s="369" t="str">
        <f t="shared" si="6"/>
        <v>imprimanta matriceala epson</v>
      </c>
      <c r="AE111" s="371" t="s">
        <v>368</v>
      </c>
      <c r="AF111" s="372" t="s">
        <v>410</v>
      </c>
      <c r="AG111" s="370"/>
      <c r="AH111" s="103">
        <f t="shared" si="7"/>
        <v>1517.69</v>
      </c>
      <c r="AI111" s="184">
        <v>2</v>
      </c>
      <c r="AJ111" s="184"/>
      <c r="AK111" s="373">
        <v>6</v>
      </c>
    </row>
    <row r="112" spans="1:37" s="9" customFormat="1" ht="15">
      <c r="A112" s="1">
        <v>1</v>
      </c>
      <c r="C112" s="395"/>
      <c r="D112" s="396"/>
      <c r="E112" s="397"/>
      <c r="F112" s="397"/>
      <c r="G112" s="397"/>
      <c r="H112" s="397"/>
      <c r="I112" s="397"/>
      <c r="J112" s="397"/>
      <c r="K112" s="397"/>
      <c r="L112" s="397"/>
      <c r="M112" s="397"/>
      <c r="O112" s="369" t="s">
        <v>411</v>
      </c>
      <c r="P112" s="94" t="s">
        <v>80</v>
      </c>
      <c r="Q112" s="370"/>
      <c r="R112" s="103">
        <f t="shared" si="5"/>
        <v>11536.94</v>
      </c>
      <c r="S112" s="370"/>
      <c r="T112" s="182">
        <v>11536.94</v>
      </c>
      <c r="U112" s="370"/>
      <c r="V112" s="326"/>
      <c r="W112" s="370"/>
      <c r="X112" s="103"/>
      <c r="Y112" s="336">
        <v>38687</v>
      </c>
      <c r="Z112" s="103">
        <v>12</v>
      </c>
      <c r="AA112" s="336" t="s">
        <v>412</v>
      </c>
      <c r="AB112" s="98" t="s">
        <v>113</v>
      </c>
      <c r="AC112" s="99">
        <v>53</v>
      </c>
      <c r="AD112" s="369" t="str">
        <f t="shared" si="6"/>
        <v>imprimanta dfx 9000 matriceala a3</v>
      </c>
      <c r="AE112" s="371" t="s">
        <v>368</v>
      </c>
      <c r="AF112" s="372" t="s">
        <v>413</v>
      </c>
      <c r="AG112" s="370"/>
      <c r="AH112" s="103">
        <f t="shared" si="7"/>
        <v>11536.94</v>
      </c>
      <c r="AI112" s="184">
        <v>2</v>
      </c>
      <c r="AJ112" s="184"/>
      <c r="AK112" s="373">
        <v>6</v>
      </c>
    </row>
    <row r="113" spans="1:37" ht="15">
      <c r="A113" s="1">
        <v>1</v>
      </c>
      <c r="O113" s="369" t="s">
        <v>414</v>
      </c>
      <c r="P113" s="94" t="s">
        <v>80</v>
      </c>
      <c r="Q113" s="370"/>
      <c r="R113" s="103">
        <f t="shared" si="5"/>
        <v>887.6</v>
      </c>
      <c r="S113" s="370"/>
      <c r="T113" s="182">
        <v>887.6</v>
      </c>
      <c r="U113" s="370"/>
      <c r="V113" s="326"/>
      <c r="W113" s="370"/>
      <c r="X113" s="103"/>
      <c r="Y113" s="336">
        <v>38687</v>
      </c>
      <c r="Z113" s="103">
        <v>12</v>
      </c>
      <c r="AA113" s="336" t="s">
        <v>415</v>
      </c>
      <c r="AB113" s="98" t="s">
        <v>113</v>
      </c>
      <c r="AC113" s="99">
        <v>54</v>
      </c>
      <c r="AD113" s="369" t="str">
        <f t="shared" si="6"/>
        <v>monitor plat philips 17lcd 170sl</v>
      </c>
      <c r="AE113" s="371" t="s">
        <v>368</v>
      </c>
      <c r="AF113" s="372" t="s">
        <v>416</v>
      </c>
      <c r="AG113" s="370"/>
      <c r="AH113" s="103">
        <f t="shared" si="7"/>
        <v>887.6</v>
      </c>
      <c r="AI113" s="184">
        <v>2</v>
      </c>
      <c r="AJ113" s="184"/>
      <c r="AK113" s="373">
        <v>6</v>
      </c>
    </row>
    <row r="114" spans="1:37" ht="15">
      <c r="A114" s="1">
        <v>1</v>
      </c>
      <c r="O114" s="369" t="s">
        <v>414</v>
      </c>
      <c r="P114" s="94" t="s">
        <v>80</v>
      </c>
      <c r="Q114" s="370"/>
      <c r="R114" s="103">
        <f t="shared" si="5"/>
        <v>887.6</v>
      </c>
      <c r="S114" s="370"/>
      <c r="T114" s="182">
        <v>887.6</v>
      </c>
      <c r="U114" s="370"/>
      <c r="V114" s="326"/>
      <c r="W114" s="370"/>
      <c r="X114" s="103"/>
      <c r="Y114" s="336">
        <v>38687</v>
      </c>
      <c r="Z114" s="103">
        <v>12</v>
      </c>
      <c r="AA114" s="336" t="s">
        <v>417</v>
      </c>
      <c r="AB114" s="98" t="s">
        <v>113</v>
      </c>
      <c r="AC114" s="99">
        <v>55</v>
      </c>
      <c r="AD114" s="369" t="str">
        <f t="shared" si="6"/>
        <v>monitor plat philips 17lcd 170sl</v>
      </c>
      <c r="AE114" s="371" t="s">
        <v>368</v>
      </c>
      <c r="AF114" s="372" t="s">
        <v>418</v>
      </c>
      <c r="AG114" s="370"/>
      <c r="AH114" s="103">
        <f t="shared" si="7"/>
        <v>887.6</v>
      </c>
      <c r="AI114" s="184">
        <v>2</v>
      </c>
      <c r="AJ114" s="184"/>
      <c r="AK114" s="373">
        <v>6</v>
      </c>
    </row>
    <row r="115" spans="1:37" ht="15">
      <c r="A115" s="1">
        <v>1</v>
      </c>
      <c r="O115" s="369" t="s">
        <v>414</v>
      </c>
      <c r="P115" s="94" t="s">
        <v>80</v>
      </c>
      <c r="Q115" s="370"/>
      <c r="R115" s="103">
        <f t="shared" si="5"/>
        <v>887.6</v>
      </c>
      <c r="S115" s="370"/>
      <c r="T115" s="182">
        <v>887.6</v>
      </c>
      <c r="U115" s="370"/>
      <c r="V115" s="326"/>
      <c r="W115" s="370"/>
      <c r="X115" s="103"/>
      <c r="Y115" s="336">
        <v>38687</v>
      </c>
      <c r="Z115" s="103">
        <v>12</v>
      </c>
      <c r="AA115" s="336" t="s">
        <v>419</v>
      </c>
      <c r="AB115" s="98" t="s">
        <v>113</v>
      </c>
      <c r="AC115" s="99">
        <v>56</v>
      </c>
      <c r="AD115" s="369" t="str">
        <f t="shared" si="6"/>
        <v>monitor plat philips 17lcd 170sl</v>
      </c>
      <c r="AE115" s="371" t="s">
        <v>368</v>
      </c>
      <c r="AF115" s="372" t="s">
        <v>420</v>
      </c>
      <c r="AG115" s="370"/>
      <c r="AH115" s="103">
        <f t="shared" si="7"/>
        <v>887.6</v>
      </c>
      <c r="AI115" s="184">
        <v>2</v>
      </c>
      <c r="AJ115" s="184"/>
      <c r="AK115" s="373">
        <v>6</v>
      </c>
    </row>
    <row r="116" spans="1:37" ht="15">
      <c r="A116" s="1">
        <v>1</v>
      </c>
      <c r="O116" s="369" t="s">
        <v>414</v>
      </c>
      <c r="P116" s="94" t="s">
        <v>80</v>
      </c>
      <c r="Q116" s="370"/>
      <c r="R116" s="103">
        <f t="shared" si="5"/>
        <v>887.6</v>
      </c>
      <c r="S116" s="370"/>
      <c r="T116" s="182">
        <v>887.6</v>
      </c>
      <c r="U116" s="370"/>
      <c r="V116" s="326"/>
      <c r="W116" s="370"/>
      <c r="X116" s="103"/>
      <c r="Y116" s="336">
        <v>38687</v>
      </c>
      <c r="Z116" s="103">
        <v>12</v>
      </c>
      <c r="AA116" s="336" t="s">
        <v>421</v>
      </c>
      <c r="AB116" s="98" t="s">
        <v>113</v>
      </c>
      <c r="AC116" s="99">
        <v>57</v>
      </c>
      <c r="AD116" s="369" t="str">
        <f t="shared" si="6"/>
        <v>monitor plat philips 17lcd 170sl</v>
      </c>
      <c r="AE116" s="371" t="s">
        <v>368</v>
      </c>
      <c r="AF116" s="372" t="s">
        <v>422</v>
      </c>
      <c r="AG116" s="370"/>
      <c r="AH116" s="103">
        <f t="shared" si="7"/>
        <v>887.6</v>
      </c>
      <c r="AI116" s="184">
        <v>2</v>
      </c>
      <c r="AJ116" s="184"/>
      <c r="AK116" s="373">
        <v>6</v>
      </c>
    </row>
    <row r="117" spans="1:37" ht="15">
      <c r="A117" s="1">
        <v>1</v>
      </c>
      <c r="O117" s="369" t="s">
        <v>414</v>
      </c>
      <c r="P117" s="94" t="s">
        <v>80</v>
      </c>
      <c r="Q117" s="370"/>
      <c r="R117" s="103">
        <f t="shared" si="5"/>
        <v>887.6</v>
      </c>
      <c r="S117" s="370"/>
      <c r="T117" s="182">
        <v>887.6</v>
      </c>
      <c r="U117" s="370"/>
      <c r="V117" s="326"/>
      <c r="W117" s="370"/>
      <c r="X117" s="103"/>
      <c r="Y117" s="336">
        <v>38687</v>
      </c>
      <c r="Z117" s="103">
        <v>12</v>
      </c>
      <c r="AA117" s="336" t="s">
        <v>423</v>
      </c>
      <c r="AB117" s="98" t="s">
        <v>113</v>
      </c>
      <c r="AC117" s="99">
        <v>58</v>
      </c>
      <c r="AD117" s="369" t="str">
        <f t="shared" si="6"/>
        <v>monitor plat philips 17lcd 170sl</v>
      </c>
      <c r="AE117" s="371" t="s">
        <v>368</v>
      </c>
      <c r="AF117" s="372" t="s">
        <v>424</v>
      </c>
      <c r="AG117" s="370"/>
      <c r="AH117" s="103">
        <f t="shared" si="7"/>
        <v>887.6</v>
      </c>
      <c r="AI117" s="184">
        <v>2</v>
      </c>
      <c r="AJ117" s="184"/>
      <c r="AK117" s="373">
        <v>6</v>
      </c>
    </row>
    <row r="118" spans="1:37" ht="15">
      <c r="A118" s="1">
        <v>1</v>
      </c>
      <c r="O118" s="369" t="s">
        <v>414</v>
      </c>
      <c r="P118" s="94" t="s">
        <v>80</v>
      </c>
      <c r="Q118" s="370"/>
      <c r="R118" s="103">
        <f t="shared" si="5"/>
        <v>887.6</v>
      </c>
      <c r="S118" s="370"/>
      <c r="T118" s="182">
        <v>887.6</v>
      </c>
      <c r="U118" s="370"/>
      <c r="V118" s="326"/>
      <c r="W118" s="370"/>
      <c r="X118" s="103"/>
      <c r="Y118" s="336">
        <v>38687</v>
      </c>
      <c r="Z118" s="103">
        <v>12</v>
      </c>
      <c r="AA118" s="336" t="s">
        <v>425</v>
      </c>
      <c r="AB118" s="98" t="s">
        <v>113</v>
      </c>
      <c r="AC118" s="99">
        <v>59</v>
      </c>
      <c r="AD118" s="369" t="str">
        <f t="shared" si="6"/>
        <v>monitor plat philips 17lcd 170sl</v>
      </c>
      <c r="AE118" s="371" t="s">
        <v>368</v>
      </c>
      <c r="AF118" s="372" t="s">
        <v>426</v>
      </c>
      <c r="AG118" s="370"/>
      <c r="AH118" s="103">
        <f t="shared" si="7"/>
        <v>887.6</v>
      </c>
      <c r="AI118" s="184">
        <v>2</v>
      </c>
      <c r="AJ118" s="184"/>
      <c r="AK118" s="373">
        <v>6</v>
      </c>
    </row>
    <row r="119" spans="1:37" ht="15">
      <c r="A119" s="1">
        <v>1</v>
      </c>
      <c r="O119" s="369" t="s">
        <v>414</v>
      </c>
      <c r="P119" s="94" t="s">
        <v>80</v>
      </c>
      <c r="Q119" s="370"/>
      <c r="R119" s="103">
        <f t="shared" si="5"/>
        <v>887.6</v>
      </c>
      <c r="S119" s="370"/>
      <c r="T119" s="182">
        <v>887.6</v>
      </c>
      <c r="U119" s="370"/>
      <c r="V119" s="326"/>
      <c r="W119" s="370"/>
      <c r="X119" s="103"/>
      <c r="Y119" s="336">
        <v>38687</v>
      </c>
      <c r="Z119" s="103">
        <v>12</v>
      </c>
      <c r="AA119" s="336" t="s">
        <v>427</v>
      </c>
      <c r="AB119" s="98" t="s">
        <v>113</v>
      </c>
      <c r="AC119" s="99">
        <v>60</v>
      </c>
      <c r="AD119" s="369" t="str">
        <f t="shared" si="6"/>
        <v>monitor plat philips 17lcd 170sl</v>
      </c>
      <c r="AE119" s="371" t="s">
        <v>368</v>
      </c>
      <c r="AF119" s="372" t="s">
        <v>428</v>
      </c>
      <c r="AG119" s="370"/>
      <c r="AH119" s="103">
        <f t="shared" si="7"/>
        <v>887.6</v>
      </c>
      <c r="AI119" s="184">
        <v>2</v>
      </c>
      <c r="AJ119" s="184"/>
      <c r="AK119" s="373">
        <v>6</v>
      </c>
    </row>
    <row r="120" spans="1:37" ht="15">
      <c r="A120" s="1">
        <v>1</v>
      </c>
      <c r="O120" s="369" t="s">
        <v>414</v>
      </c>
      <c r="P120" s="94" t="s">
        <v>80</v>
      </c>
      <c r="Q120" s="370"/>
      <c r="R120" s="103">
        <f t="shared" si="5"/>
        <v>887.6</v>
      </c>
      <c r="S120" s="370"/>
      <c r="T120" s="182">
        <v>887.6</v>
      </c>
      <c r="U120" s="370"/>
      <c r="V120" s="326"/>
      <c r="W120" s="370"/>
      <c r="X120" s="103"/>
      <c r="Y120" s="336">
        <v>38687</v>
      </c>
      <c r="Z120" s="103">
        <v>12</v>
      </c>
      <c r="AA120" s="336" t="s">
        <v>429</v>
      </c>
      <c r="AB120" s="98" t="s">
        <v>113</v>
      </c>
      <c r="AC120" s="99">
        <v>61</v>
      </c>
      <c r="AD120" s="369" t="str">
        <f t="shared" si="6"/>
        <v>monitor plat philips 17lcd 170sl</v>
      </c>
      <c r="AE120" s="371" t="s">
        <v>368</v>
      </c>
      <c r="AF120" s="372" t="s">
        <v>430</v>
      </c>
      <c r="AG120" s="370"/>
      <c r="AH120" s="103">
        <f t="shared" si="7"/>
        <v>887.6</v>
      </c>
      <c r="AI120" s="184">
        <v>2</v>
      </c>
      <c r="AJ120" s="184"/>
      <c r="AK120" s="373">
        <v>6</v>
      </c>
    </row>
    <row r="121" spans="1:37" ht="15">
      <c r="A121" s="1">
        <v>1</v>
      </c>
      <c r="O121" s="369" t="s">
        <v>414</v>
      </c>
      <c r="P121" s="94" t="s">
        <v>80</v>
      </c>
      <c r="Q121" s="370"/>
      <c r="R121" s="103">
        <f t="shared" si="5"/>
        <v>887.6</v>
      </c>
      <c r="S121" s="370"/>
      <c r="T121" s="182">
        <v>887.6</v>
      </c>
      <c r="U121" s="370"/>
      <c r="V121" s="326"/>
      <c r="W121" s="370"/>
      <c r="X121" s="103"/>
      <c r="Y121" s="336">
        <v>38687</v>
      </c>
      <c r="Z121" s="103">
        <v>12</v>
      </c>
      <c r="AA121" s="336" t="s">
        <v>431</v>
      </c>
      <c r="AB121" s="98" t="s">
        <v>113</v>
      </c>
      <c r="AC121" s="99">
        <v>62</v>
      </c>
      <c r="AD121" s="369" t="str">
        <f t="shared" si="6"/>
        <v>monitor plat philips 17lcd 170sl</v>
      </c>
      <c r="AE121" s="371" t="s">
        <v>368</v>
      </c>
      <c r="AF121" s="372" t="s">
        <v>432</v>
      </c>
      <c r="AG121" s="370"/>
      <c r="AH121" s="103">
        <f t="shared" si="7"/>
        <v>887.6</v>
      </c>
      <c r="AI121" s="184">
        <v>2</v>
      </c>
      <c r="AJ121" s="184"/>
      <c r="AK121" s="373">
        <v>6</v>
      </c>
    </row>
    <row r="122" spans="1:37" ht="15">
      <c r="A122" s="1">
        <v>1</v>
      </c>
      <c r="O122" s="369" t="s">
        <v>414</v>
      </c>
      <c r="P122" s="94" t="s">
        <v>80</v>
      </c>
      <c r="Q122" s="370"/>
      <c r="R122" s="103">
        <f t="shared" si="5"/>
        <v>887.6</v>
      </c>
      <c r="S122" s="370"/>
      <c r="T122" s="182">
        <v>887.6</v>
      </c>
      <c r="U122" s="370"/>
      <c r="V122" s="326"/>
      <c r="W122" s="370"/>
      <c r="X122" s="103"/>
      <c r="Y122" s="336">
        <v>38687</v>
      </c>
      <c r="Z122" s="103">
        <v>12</v>
      </c>
      <c r="AA122" s="336" t="s">
        <v>433</v>
      </c>
      <c r="AB122" s="98" t="s">
        <v>113</v>
      </c>
      <c r="AC122" s="99">
        <v>63</v>
      </c>
      <c r="AD122" s="369" t="str">
        <f t="shared" si="6"/>
        <v>monitor plat philips 17lcd 170sl</v>
      </c>
      <c r="AE122" s="371" t="s">
        <v>368</v>
      </c>
      <c r="AF122" s="372" t="s">
        <v>434</v>
      </c>
      <c r="AG122" s="370"/>
      <c r="AH122" s="103">
        <f t="shared" si="7"/>
        <v>887.6</v>
      </c>
      <c r="AI122" s="184">
        <v>2</v>
      </c>
      <c r="AJ122" s="184"/>
      <c r="AK122" s="373">
        <v>6</v>
      </c>
    </row>
    <row r="123" spans="1:37" ht="15">
      <c r="A123" s="1">
        <v>1</v>
      </c>
      <c r="O123" s="369" t="s">
        <v>414</v>
      </c>
      <c r="P123" s="94" t="s">
        <v>80</v>
      </c>
      <c r="Q123" s="370"/>
      <c r="R123" s="103">
        <f t="shared" si="5"/>
        <v>887.6</v>
      </c>
      <c r="S123" s="370"/>
      <c r="T123" s="182">
        <v>887.6</v>
      </c>
      <c r="U123" s="370"/>
      <c r="V123" s="326"/>
      <c r="W123" s="370"/>
      <c r="X123" s="103"/>
      <c r="Y123" s="336">
        <v>38687</v>
      </c>
      <c r="Z123" s="103">
        <v>12</v>
      </c>
      <c r="AA123" s="336" t="s">
        <v>435</v>
      </c>
      <c r="AB123" s="98" t="s">
        <v>113</v>
      </c>
      <c r="AC123" s="99">
        <v>64</v>
      </c>
      <c r="AD123" s="369" t="str">
        <f t="shared" si="6"/>
        <v>monitor plat philips 17lcd 170sl</v>
      </c>
      <c r="AE123" s="371" t="s">
        <v>368</v>
      </c>
      <c r="AF123" s="372" t="s">
        <v>436</v>
      </c>
      <c r="AG123" s="370"/>
      <c r="AH123" s="103">
        <f t="shared" si="7"/>
        <v>887.6</v>
      </c>
      <c r="AI123" s="184">
        <v>2</v>
      </c>
      <c r="AJ123" s="184"/>
      <c r="AK123" s="373">
        <v>6</v>
      </c>
    </row>
    <row r="124" spans="1:37" ht="15">
      <c r="A124" s="1">
        <v>1</v>
      </c>
      <c r="O124" s="369" t="s">
        <v>414</v>
      </c>
      <c r="P124" s="94" t="s">
        <v>80</v>
      </c>
      <c r="Q124" s="370"/>
      <c r="R124" s="103">
        <f t="shared" si="5"/>
        <v>887.6</v>
      </c>
      <c r="S124" s="370"/>
      <c r="T124" s="182">
        <v>887.6</v>
      </c>
      <c r="U124" s="370"/>
      <c r="V124" s="326"/>
      <c r="W124" s="370"/>
      <c r="X124" s="103"/>
      <c r="Y124" s="336">
        <v>38687</v>
      </c>
      <c r="Z124" s="103">
        <v>12</v>
      </c>
      <c r="AA124" s="336" t="s">
        <v>437</v>
      </c>
      <c r="AB124" s="98" t="s">
        <v>113</v>
      </c>
      <c r="AC124" s="99">
        <v>65</v>
      </c>
      <c r="AD124" s="369" t="str">
        <f t="shared" si="6"/>
        <v>monitor plat philips 17lcd 170sl</v>
      </c>
      <c r="AE124" s="371" t="s">
        <v>368</v>
      </c>
      <c r="AF124" s="372" t="s">
        <v>438</v>
      </c>
      <c r="AG124" s="370"/>
      <c r="AH124" s="103">
        <f t="shared" si="7"/>
        <v>887.6</v>
      </c>
      <c r="AI124" s="184">
        <v>2</v>
      </c>
      <c r="AJ124" s="184"/>
      <c r="AK124" s="373">
        <v>6</v>
      </c>
    </row>
    <row r="125" spans="1:37" ht="15">
      <c r="A125" s="1">
        <v>1</v>
      </c>
      <c r="O125" s="369" t="s">
        <v>414</v>
      </c>
      <c r="P125" s="94" t="s">
        <v>80</v>
      </c>
      <c r="Q125" s="370"/>
      <c r="R125" s="103">
        <f t="shared" si="5"/>
        <v>887.6</v>
      </c>
      <c r="S125" s="370"/>
      <c r="T125" s="182">
        <v>887.6</v>
      </c>
      <c r="U125" s="370"/>
      <c r="V125" s="326"/>
      <c r="W125" s="370"/>
      <c r="X125" s="103"/>
      <c r="Y125" s="336">
        <v>38687</v>
      </c>
      <c r="Z125" s="103">
        <v>12</v>
      </c>
      <c r="AA125" s="336" t="s">
        <v>439</v>
      </c>
      <c r="AB125" s="98" t="s">
        <v>113</v>
      </c>
      <c r="AC125" s="99">
        <v>66</v>
      </c>
      <c r="AD125" s="369" t="str">
        <f t="shared" si="6"/>
        <v>monitor plat philips 17lcd 170sl</v>
      </c>
      <c r="AE125" s="371" t="s">
        <v>368</v>
      </c>
      <c r="AF125" s="372" t="s">
        <v>440</v>
      </c>
      <c r="AG125" s="370"/>
      <c r="AH125" s="103">
        <f t="shared" si="7"/>
        <v>887.6</v>
      </c>
      <c r="AI125" s="184">
        <v>2</v>
      </c>
      <c r="AJ125" s="184"/>
      <c r="AK125" s="373">
        <v>6</v>
      </c>
    </row>
    <row r="126" spans="1:37" ht="15">
      <c r="A126" s="1">
        <v>1</v>
      </c>
      <c r="O126" s="369" t="s">
        <v>414</v>
      </c>
      <c r="P126" s="94" t="s">
        <v>80</v>
      </c>
      <c r="Q126" s="370"/>
      <c r="R126" s="103">
        <f t="shared" si="5"/>
        <v>887.6</v>
      </c>
      <c r="S126" s="370"/>
      <c r="T126" s="182">
        <v>887.6</v>
      </c>
      <c r="U126" s="370"/>
      <c r="V126" s="326"/>
      <c r="W126" s="370"/>
      <c r="X126" s="103"/>
      <c r="Y126" s="336">
        <v>38687</v>
      </c>
      <c r="Z126" s="103">
        <v>12</v>
      </c>
      <c r="AA126" s="336" t="s">
        <v>441</v>
      </c>
      <c r="AB126" s="98" t="s">
        <v>113</v>
      </c>
      <c r="AC126" s="99">
        <v>67</v>
      </c>
      <c r="AD126" s="369" t="str">
        <f t="shared" si="6"/>
        <v>monitor plat philips 17lcd 170sl</v>
      </c>
      <c r="AE126" s="371" t="s">
        <v>368</v>
      </c>
      <c r="AF126" s="372" t="s">
        <v>442</v>
      </c>
      <c r="AG126" s="370"/>
      <c r="AH126" s="103">
        <f t="shared" si="7"/>
        <v>887.6</v>
      </c>
      <c r="AI126" s="184">
        <v>2</v>
      </c>
      <c r="AJ126" s="184"/>
      <c r="AK126" s="373">
        <v>6</v>
      </c>
    </row>
    <row r="127" spans="1:37" ht="15">
      <c r="A127" s="1">
        <v>1</v>
      </c>
      <c r="O127" s="369" t="s">
        <v>414</v>
      </c>
      <c r="P127" s="94" t="s">
        <v>80</v>
      </c>
      <c r="Q127" s="370"/>
      <c r="R127" s="103">
        <f t="shared" si="5"/>
        <v>887.6</v>
      </c>
      <c r="S127" s="370"/>
      <c r="T127" s="182">
        <v>887.6</v>
      </c>
      <c r="U127" s="370"/>
      <c r="V127" s="326"/>
      <c r="W127" s="370"/>
      <c r="X127" s="103"/>
      <c r="Y127" s="336">
        <v>38687</v>
      </c>
      <c r="Z127" s="103">
        <v>12</v>
      </c>
      <c r="AA127" s="336" t="s">
        <v>443</v>
      </c>
      <c r="AB127" s="98" t="s">
        <v>113</v>
      </c>
      <c r="AC127" s="99">
        <v>68</v>
      </c>
      <c r="AD127" s="369" t="str">
        <f t="shared" si="6"/>
        <v>monitor plat philips 17lcd 170sl</v>
      </c>
      <c r="AE127" s="371" t="s">
        <v>368</v>
      </c>
      <c r="AF127" s="372" t="s">
        <v>444</v>
      </c>
      <c r="AG127" s="370"/>
      <c r="AH127" s="103">
        <f t="shared" si="7"/>
        <v>887.6</v>
      </c>
      <c r="AI127" s="184">
        <v>2</v>
      </c>
      <c r="AJ127" s="184"/>
      <c r="AK127" s="373">
        <v>6</v>
      </c>
    </row>
    <row r="128" spans="1:37" ht="15">
      <c r="A128" s="1">
        <v>1</v>
      </c>
      <c r="O128" s="369" t="s">
        <v>445</v>
      </c>
      <c r="P128" s="94" t="s">
        <v>80</v>
      </c>
      <c r="Q128" s="370"/>
      <c r="R128" s="103">
        <f t="shared" si="5"/>
        <v>1390.83</v>
      </c>
      <c r="S128" s="370"/>
      <c r="T128" s="182">
        <v>1390.83</v>
      </c>
      <c r="U128" s="370"/>
      <c r="V128" s="326"/>
      <c r="W128" s="370"/>
      <c r="X128" s="103"/>
      <c r="Y128" s="336">
        <v>38687</v>
      </c>
      <c r="Z128" s="103">
        <v>12</v>
      </c>
      <c r="AA128" s="336" t="s">
        <v>446</v>
      </c>
      <c r="AB128" s="98" t="s">
        <v>113</v>
      </c>
      <c r="AC128" s="99">
        <v>69</v>
      </c>
      <c r="AD128" s="369" t="str">
        <f t="shared" si="6"/>
        <v>imprimanta multifunctionala Laser jet</v>
      </c>
      <c r="AE128" s="371" t="s">
        <v>368</v>
      </c>
      <c r="AF128" s="372" t="s">
        <v>447</v>
      </c>
      <c r="AG128" s="370"/>
      <c r="AH128" s="103">
        <f t="shared" si="7"/>
        <v>1390.83</v>
      </c>
      <c r="AI128" s="184">
        <v>2</v>
      </c>
      <c r="AJ128" s="184"/>
      <c r="AK128" s="373">
        <v>6</v>
      </c>
    </row>
    <row r="129" spans="1:37" ht="15">
      <c r="A129" s="1">
        <v>1</v>
      </c>
      <c r="O129" s="369" t="s">
        <v>445</v>
      </c>
      <c r="P129" s="94" t="s">
        <v>80</v>
      </c>
      <c r="Q129" s="370"/>
      <c r="R129" s="103">
        <f t="shared" si="5"/>
        <v>1390.83</v>
      </c>
      <c r="S129" s="370"/>
      <c r="T129" s="182">
        <v>1390.83</v>
      </c>
      <c r="U129" s="370"/>
      <c r="V129" s="326"/>
      <c r="W129" s="370"/>
      <c r="X129" s="103"/>
      <c r="Y129" s="336">
        <v>38687</v>
      </c>
      <c r="Z129" s="103">
        <v>12</v>
      </c>
      <c r="AA129" s="336" t="s">
        <v>448</v>
      </c>
      <c r="AB129" s="98" t="s">
        <v>113</v>
      </c>
      <c r="AC129" s="99">
        <v>70</v>
      </c>
      <c r="AD129" s="369" t="str">
        <f t="shared" si="6"/>
        <v>imprimanta multifunctionala Laser jet</v>
      </c>
      <c r="AE129" s="371" t="s">
        <v>368</v>
      </c>
      <c r="AF129" s="372" t="s">
        <v>449</v>
      </c>
      <c r="AG129" s="370"/>
      <c r="AH129" s="103">
        <f t="shared" si="7"/>
        <v>1390.83</v>
      </c>
      <c r="AI129" s="184">
        <v>2</v>
      </c>
      <c r="AJ129" s="184"/>
      <c r="AK129" s="373">
        <v>6</v>
      </c>
    </row>
    <row r="130" spans="1:37" ht="15">
      <c r="A130" s="1">
        <v>1</v>
      </c>
      <c r="O130" s="369" t="s">
        <v>445</v>
      </c>
      <c r="P130" s="94" t="s">
        <v>80</v>
      </c>
      <c r="Q130" s="370"/>
      <c r="R130" s="103">
        <f t="shared" si="5"/>
        <v>1390.83</v>
      </c>
      <c r="S130" s="370"/>
      <c r="T130" s="182">
        <v>1390.83</v>
      </c>
      <c r="U130" s="370"/>
      <c r="V130" s="326"/>
      <c r="W130" s="370"/>
      <c r="X130" s="103"/>
      <c r="Y130" s="336">
        <v>38687</v>
      </c>
      <c r="Z130" s="103">
        <v>12</v>
      </c>
      <c r="AA130" s="336" t="s">
        <v>450</v>
      </c>
      <c r="AB130" s="98" t="s">
        <v>113</v>
      </c>
      <c r="AC130" s="99">
        <v>71</v>
      </c>
      <c r="AD130" s="369" t="str">
        <f t="shared" si="6"/>
        <v>imprimanta multifunctionala Laser jet</v>
      </c>
      <c r="AE130" s="371" t="s">
        <v>368</v>
      </c>
      <c r="AF130" s="372" t="s">
        <v>451</v>
      </c>
      <c r="AG130" s="370"/>
      <c r="AH130" s="103">
        <f t="shared" si="7"/>
        <v>1390.83</v>
      </c>
      <c r="AI130" s="184">
        <v>2</v>
      </c>
      <c r="AJ130" s="184"/>
      <c r="AK130" s="373">
        <v>6</v>
      </c>
    </row>
    <row r="131" spans="1:37" ht="15">
      <c r="A131" s="1">
        <v>1</v>
      </c>
      <c r="O131" s="369" t="s">
        <v>445</v>
      </c>
      <c r="P131" s="94" t="s">
        <v>80</v>
      </c>
      <c r="Q131" s="370"/>
      <c r="R131" s="103">
        <f t="shared" si="5"/>
        <v>1390.83</v>
      </c>
      <c r="S131" s="370"/>
      <c r="T131" s="182">
        <v>1390.83</v>
      </c>
      <c r="U131" s="370"/>
      <c r="V131" s="326"/>
      <c r="W131" s="370"/>
      <c r="X131" s="103"/>
      <c r="Y131" s="336">
        <v>38687</v>
      </c>
      <c r="Z131" s="103">
        <v>12</v>
      </c>
      <c r="AA131" s="336" t="s">
        <v>452</v>
      </c>
      <c r="AB131" s="98" t="s">
        <v>113</v>
      </c>
      <c r="AC131" s="99">
        <v>72</v>
      </c>
      <c r="AD131" s="369" t="str">
        <f t="shared" si="6"/>
        <v>imprimanta multifunctionala Laser jet</v>
      </c>
      <c r="AE131" s="371" t="s">
        <v>368</v>
      </c>
      <c r="AF131" s="372" t="s">
        <v>453</v>
      </c>
      <c r="AG131" s="370"/>
      <c r="AH131" s="103">
        <f t="shared" si="7"/>
        <v>1390.83</v>
      </c>
      <c r="AI131" s="184">
        <v>2</v>
      </c>
      <c r="AJ131" s="184"/>
      <c r="AK131" s="373">
        <v>6</v>
      </c>
    </row>
    <row r="132" spans="1:37" ht="15">
      <c r="A132" s="1">
        <v>1</v>
      </c>
      <c r="O132" s="369" t="s">
        <v>445</v>
      </c>
      <c r="P132" s="94" t="s">
        <v>80</v>
      </c>
      <c r="Q132" s="370"/>
      <c r="R132" s="103">
        <f t="shared" si="5"/>
        <v>1390.83</v>
      </c>
      <c r="S132" s="370"/>
      <c r="T132" s="182">
        <v>1390.83</v>
      </c>
      <c r="U132" s="370"/>
      <c r="V132" s="326"/>
      <c r="W132" s="370"/>
      <c r="X132" s="103"/>
      <c r="Y132" s="336">
        <v>38687</v>
      </c>
      <c r="Z132" s="103">
        <v>12</v>
      </c>
      <c r="AA132" s="336" t="s">
        <v>454</v>
      </c>
      <c r="AB132" s="98" t="s">
        <v>113</v>
      </c>
      <c r="AC132" s="99">
        <v>73</v>
      </c>
      <c r="AD132" s="369" t="str">
        <f t="shared" si="6"/>
        <v>imprimanta multifunctionala Laser jet</v>
      </c>
      <c r="AE132" s="371" t="s">
        <v>368</v>
      </c>
      <c r="AF132" s="372" t="s">
        <v>455</v>
      </c>
      <c r="AG132" s="370"/>
      <c r="AH132" s="103">
        <f t="shared" si="7"/>
        <v>1390.83</v>
      </c>
      <c r="AI132" s="184">
        <v>2</v>
      </c>
      <c r="AJ132" s="184"/>
      <c r="AK132" s="373">
        <v>6</v>
      </c>
    </row>
    <row r="133" spans="1:37" ht="15">
      <c r="A133" s="1">
        <v>1</v>
      </c>
      <c r="O133" s="369" t="s">
        <v>445</v>
      </c>
      <c r="P133" s="94" t="s">
        <v>80</v>
      </c>
      <c r="Q133" s="370"/>
      <c r="R133" s="103">
        <f t="shared" si="5"/>
        <v>1390.83</v>
      </c>
      <c r="S133" s="370"/>
      <c r="T133" s="182">
        <v>1390.83</v>
      </c>
      <c r="U133" s="370"/>
      <c r="V133" s="326"/>
      <c r="W133" s="370"/>
      <c r="X133" s="103"/>
      <c r="Y133" s="336">
        <v>38687</v>
      </c>
      <c r="Z133" s="103">
        <v>12</v>
      </c>
      <c r="AA133" s="336" t="s">
        <v>412</v>
      </c>
      <c r="AB133" s="98" t="s">
        <v>113</v>
      </c>
      <c r="AC133" s="99">
        <v>74</v>
      </c>
      <c r="AD133" s="369" t="str">
        <f t="shared" si="6"/>
        <v>imprimanta multifunctionala Laser jet</v>
      </c>
      <c r="AE133" s="371" t="s">
        <v>368</v>
      </c>
      <c r="AF133" s="372" t="s">
        <v>456</v>
      </c>
      <c r="AG133" s="370"/>
      <c r="AH133" s="103">
        <f t="shared" si="7"/>
        <v>1390.83</v>
      </c>
      <c r="AI133" s="184">
        <v>2</v>
      </c>
      <c r="AJ133" s="184"/>
      <c r="AK133" s="373">
        <v>6</v>
      </c>
    </row>
    <row r="134" spans="1:37" s="10" customFormat="1" ht="15">
      <c r="A134" s="1">
        <v>1</v>
      </c>
      <c r="C134" s="409"/>
      <c r="D134" s="410"/>
      <c r="E134" s="411"/>
      <c r="F134" s="411"/>
      <c r="G134" s="411"/>
      <c r="H134" s="411"/>
      <c r="I134" s="411"/>
      <c r="J134" s="411"/>
      <c r="K134" s="411"/>
      <c r="L134" s="411"/>
      <c r="M134" s="411"/>
      <c r="O134" s="412" t="s">
        <v>457</v>
      </c>
      <c r="P134" s="413" t="s">
        <v>80</v>
      </c>
      <c r="Q134" s="414"/>
      <c r="R134" s="415">
        <f t="shared" si="5"/>
        <v>15915.94</v>
      </c>
      <c r="S134" s="414"/>
      <c r="T134" s="416">
        <v>15915.94</v>
      </c>
      <c r="U134" s="414"/>
      <c r="V134" s="417"/>
      <c r="W134" s="414"/>
      <c r="X134" s="415"/>
      <c r="Y134" s="418">
        <v>38687</v>
      </c>
      <c r="Z134" s="415">
        <v>12</v>
      </c>
      <c r="AA134" s="418" t="s">
        <v>458</v>
      </c>
      <c r="AB134" s="419" t="s">
        <v>113</v>
      </c>
      <c r="AC134" s="420">
        <v>75</v>
      </c>
      <c r="AD134" s="412" t="str">
        <f t="shared" si="6"/>
        <v>copiator a3</v>
      </c>
      <c r="AE134" s="421" t="s">
        <v>459</v>
      </c>
      <c r="AF134" s="422" t="s">
        <v>460</v>
      </c>
      <c r="AG134" s="414"/>
      <c r="AH134" s="415">
        <f t="shared" si="7"/>
        <v>15915.94</v>
      </c>
      <c r="AI134" s="423">
        <v>4</v>
      </c>
      <c r="AJ134" s="423"/>
      <c r="AK134" s="424">
        <v>6</v>
      </c>
    </row>
    <row r="135" spans="1:37" s="9" customFormat="1" ht="15">
      <c r="A135" s="1">
        <v>1</v>
      </c>
      <c r="C135" s="395"/>
      <c r="D135" s="396"/>
      <c r="E135" s="397"/>
      <c r="F135" s="397"/>
      <c r="G135" s="397"/>
      <c r="H135" s="397"/>
      <c r="I135" s="397"/>
      <c r="J135" s="397"/>
      <c r="K135" s="397"/>
      <c r="L135" s="397"/>
      <c r="M135" s="397"/>
      <c r="O135" s="369" t="s">
        <v>461</v>
      </c>
      <c r="P135" s="94" t="s">
        <v>80</v>
      </c>
      <c r="Q135" s="370"/>
      <c r="R135" s="103">
        <f t="shared" si="5"/>
        <v>2036.43</v>
      </c>
      <c r="S135" s="370"/>
      <c r="T135" s="182">
        <v>2036.43</v>
      </c>
      <c r="U135" s="370"/>
      <c r="V135" s="326"/>
      <c r="W135" s="370"/>
      <c r="X135" s="103"/>
      <c r="Y135" s="336">
        <v>38687</v>
      </c>
      <c r="Z135" s="103">
        <v>12</v>
      </c>
      <c r="AA135" s="336" t="s">
        <v>462</v>
      </c>
      <c r="AB135" s="98" t="s">
        <v>113</v>
      </c>
      <c r="AC135" s="99">
        <v>76</v>
      </c>
      <c r="AD135" s="369" t="str">
        <f t="shared" si="6"/>
        <v>imprimanta epson fx 2190 ace matriceala a3</v>
      </c>
      <c r="AE135" s="371" t="s">
        <v>368</v>
      </c>
      <c r="AF135" s="372" t="s">
        <v>463</v>
      </c>
      <c r="AG135" s="370"/>
      <c r="AH135" s="103">
        <f t="shared" si="7"/>
        <v>2036.43</v>
      </c>
      <c r="AI135" s="184">
        <v>2</v>
      </c>
      <c r="AJ135" s="184"/>
      <c r="AK135" s="373">
        <v>6</v>
      </c>
    </row>
    <row r="136" spans="1:37" s="9" customFormat="1" ht="15">
      <c r="A136" s="1">
        <v>1</v>
      </c>
      <c r="C136" s="395"/>
      <c r="D136" s="396"/>
      <c r="E136" s="397"/>
      <c r="F136" s="397"/>
      <c r="G136" s="397"/>
      <c r="H136" s="397"/>
      <c r="I136" s="397"/>
      <c r="J136" s="397"/>
      <c r="K136" s="397"/>
      <c r="L136" s="397"/>
      <c r="M136" s="397"/>
      <c r="O136" s="369" t="s">
        <v>461</v>
      </c>
      <c r="P136" s="94" t="s">
        <v>80</v>
      </c>
      <c r="Q136" s="370"/>
      <c r="R136" s="103">
        <f t="shared" si="5"/>
        <v>2036.43</v>
      </c>
      <c r="S136" s="370"/>
      <c r="T136" s="182">
        <v>2036.43</v>
      </c>
      <c r="U136" s="370"/>
      <c r="V136" s="326"/>
      <c r="W136" s="370"/>
      <c r="X136" s="103"/>
      <c r="Y136" s="336">
        <v>38687</v>
      </c>
      <c r="Z136" s="103">
        <v>12</v>
      </c>
      <c r="AA136" s="336" t="s">
        <v>462</v>
      </c>
      <c r="AB136" s="98" t="s">
        <v>113</v>
      </c>
      <c r="AC136" s="99">
        <v>77</v>
      </c>
      <c r="AD136" s="369" t="str">
        <f t="shared" si="6"/>
        <v>imprimanta epson fx 2190 ace matriceala a3</v>
      </c>
      <c r="AE136" s="371" t="s">
        <v>368</v>
      </c>
      <c r="AF136" s="372" t="s">
        <v>464</v>
      </c>
      <c r="AG136" s="370"/>
      <c r="AH136" s="103">
        <f t="shared" si="7"/>
        <v>2036.43</v>
      </c>
      <c r="AI136" s="184">
        <v>2</v>
      </c>
      <c r="AJ136" s="184"/>
      <c r="AK136" s="373">
        <v>6</v>
      </c>
    </row>
    <row r="137" spans="1:37" s="9" customFormat="1" ht="15">
      <c r="A137" s="1">
        <v>1</v>
      </c>
      <c r="C137" s="395"/>
      <c r="D137" s="396"/>
      <c r="E137" s="397"/>
      <c r="F137" s="397"/>
      <c r="G137" s="397"/>
      <c r="H137" s="397"/>
      <c r="I137" s="397"/>
      <c r="J137" s="397"/>
      <c r="K137" s="397"/>
      <c r="L137" s="397"/>
      <c r="M137" s="397"/>
      <c r="O137" s="369" t="s">
        <v>461</v>
      </c>
      <c r="P137" s="94" t="s">
        <v>80</v>
      </c>
      <c r="Q137" s="370"/>
      <c r="R137" s="103">
        <f t="shared" si="5"/>
        <v>2036.43</v>
      </c>
      <c r="S137" s="370"/>
      <c r="T137" s="182">
        <v>2036.43</v>
      </c>
      <c r="U137" s="370"/>
      <c r="V137" s="326"/>
      <c r="W137" s="370"/>
      <c r="X137" s="103"/>
      <c r="Y137" s="336">
        <v>38687</v>
      </c>
      <c r="Z137" s="103">
        <v>12</v>
      </c>
      <c r="AA137" s="336" t="s">
        <v>462</v>
      </c>
      <c r="AB137" s="98" t="s">
        <v>113</v>
      </c>
      <c r="AC137" s="99">
        <v>78</v>
      </c>
      <c r="AD137" s="369" t="str">
        <f t="shared" si="6"/>
        <v>imprimanta epson fx 2190 ace matriceala a3</v>
      </c>
      <c r="AE137" s="371" t="s">
        <v>368</v>
      </c>
      <c r="AF137" s="372" t="s">
        <v>465</v>
      </c>
      <c r="AG137" s="370"/>
      <c r="AH137" s="103">
        <f t="shared" si="7"/>
        <v>2036.43</v>
      </c>
      <c r="AI137" s="184">
        <v>2</v>
      </c>
      <c r="AJ137" s="184"/>
      <c r="AK137" s="373">
        <v>6</v>
      </c>
    </row>
    <row r="138" spans="1:37" ht="15">
      <c r="A138" s="1">
        <v>1</v>
      </c>
      <c r="O138" s="369" t="s">
        <v>466</v>
      </c>
      <c r="P138" s="94" t="s">
        <v>80</v>
      </c>
      <c r="Q138" s="370"/>
      <c r="R138" s="103">
        <f t="shared" si="5"/>
        <v>7987.7</v>
      </c>
      <c r="S138" s="370"/>
      <c r="T138" s="182">
        <v>7987.7</v>
      </c>
      <c r="U138" s="370"/>
      <c r="V138" s="326"/>
      <c r="W138" s="370"/>
      <c r="X138" s="103"/>
      <c r="Y138" s="336">
        <v>38688</v>
      </c>
      <c r="Z138" s="103">
        <v>12</v>
      </c>
      <c r="AA138" s="336" t="s">
        <v>467</v>
      </c>
      <c r="AB138" s="98" t="s">
        <v>113</v>
      </c>
      <c r="AC138" s="99">
        <v>1</v>
      </c>
      <c r="AD138" s="369" t="str">
        <f t="shared" si="6"/>
        <v>PICKAMER ELECTRIC MONOFAZAT GSH 27</v>
      </c>
      <c r="AE138" s="371" t="s">
        <v>468</v>
      </c>
      <c r="AF138" s="372" t="s">
        <v>469</v>
      </c>
      <c r="AG138" s="370"/>
      <c r="AH138" s="103">
        <f t="shared" si="7"/>
        <v>7987.7</v>
      </c>
      <c r="AI138" s="184">
        <v>4</v>
      </c>
      <c r="AJ138" s="184"/>
      <c r="AK138" s="373"/>
    </row>
    <row r="139" spans="1:37" ht="15">
      <c r="A139" s="1">
        <v>1</v>
      </c>
      <c r="O139" s="369" t="s">
        <v>466</v>
      </c>
      <c r="P139" s="94" t="s">
        <v>80</v>
      </c>
      <c r="Q139" s="370"/>
      <c r="R139" s="103">
        <f t="shared" si="5"/>
        <v>7987.7</v>
      </c>
      <c r="S139" s="370"/>
      <c r="T139" s="182">
        <v>7987.7</v>
      </c>
      <c r="U139" s="370"/>
      <c r="V139" s="326"/>
      <c r="W139" s="370"/>
      <c r="X139" s="103"/>
      <c r="Y139" s="336">
        <v>38688</v>
      </c>
      <c r="Z139" s="103">
        <v>12</v>
      </c>
      <c r="AA139" s="336" t="s">
        <v>467</v>
      </c>
      <c r="AB139" s="98" t="s">
        <v>113</v>
      </c>
      <c r="AC139" s="99">
        <v>1</v>
      </c>
      <c r="AD139" s="369" t="str">
        <f t="shared" si="6"/>
        <v>PICKAMER ELECTRIC MONOFAZAT GSH 27</v>
      </c>
      <c r="AE139" s="371" t="s">
        <v>468</v>
      </c>
      <c r="AF139" s="372" t="s">
        <v>470</v>
      </c>
      <c r="AG139" s="370"/>
      <c r="AH139" s="103">
        <f t="shared" si="7"/>
        <v>7987.7</v>
      </c>
      <c r="AI139" s="184">
        <v>4</v>
      </c>
      <c r="AJ139" s="184"/>
      <c r="AK139" s="373">
        <v>10</v>
      </c>
    </row>
    <row r="140" spans="1:37" ht="15">
      <c r="A140" s="1">
        <v>1</v>
      </c>
      <c r="O140" s="369" t="s">
        <v>466</v>
      </c>
      <c r="P140" s="94" t="s">
        <v>80</v>
      </c>
      <c r="Q140" s="370"/>
      <c r="R140" s="103">
        <f t="shared" si="5"/>
        <v>7987.7</v>
      </c>
      <c r="S140" s="370"/>
      <c r="T140" s="182">
        <v>7987.7</v>
      </c>
      <c r="U140" s="370"/>
      <c r="V140" s="326"/>
      <c r="W140" s="370"/>
      <c r="X140" s="103"/>
      <c r="Y140" s="336">
        <v>38688</v>
      </c>
      <c r="Z140" s="103">
        <v>12</v>
      </c>
      <c r="AA140" s="336" t="s">
        <v>467</v>
      </c>
      <c r="AB140" s="98" t="s">
        <v>113</v>
      </c>
      <c r="AC140" s="99">
        <v>1</v>
      </c>
      <c r="AD140" s="369" t="str">
        <f t="shared" si="6"/>
        <v>PICKAMER ELECTRIC MONOFAZAT GSH 27</v>
      </c>
      <c r="AE140" s="371" t="s">
        <v>468</v>
      </c>
      <c r="AF140" s="372" t="s">
        <v>471</v>
      </c>
      <c r="AG140" s="370"/>
      <c r="AH140" s="103">
        <f t="shared" si="7"/>
        <v>7987.7</v>
      </c>
      <c r="AI140" s="184">
        <v>4</v>
      </c>
      <c r="AJ140" s="184"/>
      <c r="AK140" s="373">
        <v>10</v>
      </c>
    </row>
    <row r="141" spans="1:37" ht="15">
      <c r="A141" s="1">
        <v>1</v>
      </c>
      <c r="O141" s="369" t="s">
        <v>466</v>
      </c>
      <c r="P141" s="94" t="s">
        <v>80</v>
      </c>
      <c r="Q141" s="370"/>
      <c r="R141" s="103">
        <f t="shared" si="5"/>
        <v>7987.7</v>
      </c>
      <c r="S141" s="370"/>
      <c r="T141" s="182">
        <v>7987.7</v>
      </c>
      <c r="U141" s="370"/>
      <c r="V141" s="326"/>
      <c r="W141" s="370"/>
      <c r="X141" s="103"/>
      <c r="Y141" s="336">
        <v>38688</v>
      </c>
      <c r="Z141" s="103">
        <v>12</v>
      </c>
      <c r="AA141" s="336" t="s">
        <v>467</v>
      </c>
      <c r="AB141" s="98" t="s">
        <v>113</v>
      </c>
      <c r="AC141" s="99">
        <v>1</v>
      </c>
      <c r="AD141" s="369" t="str">
        <f t="shared" si="6"/>
        <v>PICKAMER ELECTRIC MONOFAZAT GSH 27</v>
      </c>
      <c r="AE141" s="371" t="s">
        <v>468</v>
      </c>
      <c r="AF141" s="372" t="s">
        <v>472</v>
      </c>
      <c r="AG141" s="370"/>
      <c r="AH141" s="103">
        <f t="shared" si="7"/>
        <v>7987.7</v>
      </c>
      <c r="AI141" s="184">
        <v>4</v>
      </c>
      <c r="AJ141" s="184"/>
      <c r="AK141" s="373">
        <v>10</v>
      </c>
    </row>
    <row r="142" spans="1:37" ht="15">
      <c r="A142" s="1">
        <v>1</v>
      </c>
      <c r="O142" s="369" t="s">
        <v>466</v>
      </c>
      <c r="P142" s="94" t="s">
        <v>80</v>
      </c>
      <c r="Q142" s="370"/>
      <c r="R142" s="103">
        <f t="shared" si="5"/>
        <v>7987.7</v>
      </c>
      <c r="S142" s="370"/>
      <c r="T142" s="182">
        <v>7987.7</v>
      </c>
      <c r="U142" s="370"/>
      <c r="V142" s="326"/>
      <c r="W142" s="370"/>
      <c r="X142" s="103"/>
      <c r="Y142" s="336">
        <v>38688</v>
      </c>
      <c r="Z142" s="103">
        <v>12</v>
      </c>
      <c r="AA142" s="336" t="s">
        <v>467</v>
      </c>
      <c r="AB142" s="98" t="s">
        <v>113</v>
      </c>
      <c r="AC142" s="99">
        <v>1</v>
      </c>
      <c r="AD142" s="369" t="str">
        <f t="shared" si="6"/>
        <v>PICKAMER ELECTRIC MONOFAZAT GSH 27</v>
      </c>
      <c r="AE142" s="371" t="s">
        <v>468</v>
      </c>
      <c r="AF142" s="372" t="s">
        <v>473</v>
      </c>
      <c r="AG142" s="370"/>
      <c r="AH142" s="103">
        <f t="shared" si="7"/>
        <v>7987.7</v>
      </c>
      <c r="AI142" s="184">
        <v>4</v>
      </c>
      <c r="AJ142" s="184"/>
      <c r="AK142" s="373">
        <v>10</v>
      </c>
    </row>
    <row r="143" spans="1:37" ht="15">
      <c r="A143" s="1">
        <v>1</v>
      </c>
      <c r="O143" s="369" t="s">
        <v>474</v>
      </c>
      <c r="P143" s="94" t="s">
        <v>80</v>
      </c>
      <c r="Q143" s="370"/>
      <c r="R143" s="103">
        <f t="shared" si="5"/>
        <v>2405.7199999999998</v>
      </c>
      <c r="S143" s="370"/>
      <c r="T143" s="182">
        <v>2405.7199999999998</v>
      </c>
      <c r="U143" s="370"/>
      <c r="V143" s="326"/>
      <c r="W143" s="370"/>
      <c r="X143" s="103"/>
      <c r="Y143" s="336">
        <v>38688</v>
      </c>
      <c r="Z143" s="103">
        <v>12</v>
      </c>
      <c r="AA143" s="336" t="s">
        <v>475</v>
      </c>
      <c r="AB143" s="98" t="s">
        <v>113</v>
      </c>
      <c r="AC143" s="99">
        <v>1</v>
      </c>
      <c r="AD143" s="369" t="str">
        <f t="shared" si="6"/>
        <v>MASINA DE GAURIT FIXA SDP-17FM</v>
      </c>
      <c r="AE143" s="371" t="s">
        <v>476</v>
      </c>
      <c r="AF143" s="372" t="s">
        <v>477</v>
      </c>
      <c r="AG143" s="370"/>
      <c r="AH143" s="103">
        <f t="shared" si="7"/>
        <v>2405.7199999999998</v>
      </c>
      <c r="AI143" s="184">
        <v>8</v>
      </c>
      <c r="AJ143" s="184"/>
      <c r="AK143" s="373">
        <v>10</v>
      </c>
    </row>
    <row r="144" spans="1:37" ht="15">
      <c r="A144" s="1">
        <v>1</v>
      </c>
      <c r="O144" s="369" t="s">
        <v>474</v>
      </c>
      <c r="P144" s="94" t="s">
        <v>80</v>
      </c>
      <c r="Q144" s="370"/>
      <c r="R144" s="103">
        <f t="shared" si="5"/>
        <v>2405.7199999999998</v>
      </c>
      <c r="S144" s="370"/>
      <c r="T144" s="182">
        <v>2405.7199999999998</v>
      </c>
      <c r="U144" s="370"/>
      <c r="V144" s="326"/>
      <c r="W144" s="370"/>
      <c r="X144" s="103"/>
      <c r="Y144" s="336">
        <v>38688</v>
      </c>
      <c r="Z144" s="103">
        <v>12</v>
      </c>
      <c r="AA144" s="336" t="s">
        <v>475</v>
      </c>
      <c r="AB144" s="98" t="s">
        <v>113</v>
      </c>
      <c r="AC144" s="99">
        <v>1</v>
      </c>
      <c r="AD144" s="369" t="str">
        <f t="shared" si="6"/>
        <v>MASINA DE GAURIT FIXA SDP-17FM</v>
      </c>
      <c r="AE144" s="371" t="s">
        <v>476</v>
      </c>
      <c r="AF144" s="372" t="s">
        <v>478</v>
      </c>
      <c r="AG144" s="370"/>
      <c r="AH144" s="103">
        <f t="shared" si="7"/>
        <v>2405.7199999999998</v>
      </c>
      <c r="AI144" s="184">
        <v>8</v>
      </c>
      <c r="AJ144" s="184"/>
      <c r="AK144" s="373">
        <v>10</v>
      </c>
    </row>
    <row r="145" spans="1:37" ht="15">
      <c r="A145" s="1">
        <v>1</v>
      </c>
      <c r="O145" s="369" t="s">
        <v>474</v>
      </c>
      <c r="P145" s="94" t="s">
        <v>80</v>
      </c>
      <c r="Q145" s="370"/>
      <c r="R145" s="103">
        <f t="shared" si="5"/>
        <v>2405.7199999999998</v>
      </c>
      <c r="S145" s="370"/>
      <c r="T145" s="182">
        <v>2405.7199999999998</v>
      </c>
      <c r="U145" s="370"/>
      <c r="V145" s="326"/>
      <c r="W145" s="370"/>
      <c r="X145" s="103"/>
      <c r="Y145" s="336">
        <v>38688</v>
      </c>
      <c r="Z145" s="103">
        <v>12</v>
      </c>
      <c r="AA145" s="336" t="s">
        <v>475</v>
      </c>
      <c r="AB145" s="98" t="s">
        <v>113</v>
      </c>
      <c r="AC145" s="99">
        <v>1</v>
      </c>
      <c r="AD145" s="369" t="str">
        <f t="shared" si="6"/>
        <v>MASINA DE GAURIT FIXA SDP-17FM</v>
      </c>
      <c r="AE145" s="371" t="s">
        <v>476</v>
      </c>
      <c r="AF145" s="372" t="s">
        <v>479</v>
      </c>
      <c r="AG145" s="370"/>
      <c r="AH145" s="103">
        <f t="shared" si="7"/>
        <v>2405.7199999999998</v>
      </c>
      <c r="AI145" s="184">
        <v>8</v>
      </c>
      <c r="AJ145" s="184"/>
      <c r="AK145" s="373">
        <v>10</v>
      </c>
    </row>
    <row r="146" spans="1:37" ht="15">
      <c r="A146" s="1">
        <v>1</v>
      </c>
      <c r="O146" s="369" t="s">
        <v>480</v>
      </c>
      <c r="P146" s="94" t="s">
        <v>80</v>
      </c>
      <c r="Q146" s="370"/>
      <c r="R146" s="103">
        <f t="shared" si="5"/>
        <v>2146.1999999999998</v>
      </c>
      <c r="S146" s="370"/>
      <c r="T146" s="182">
        <v>2146.1999999999998</v>
      </c>
      <c r="U146" s="370"/>
      <c r="V146" s="326"/>
      <c r="W146" s="370"/>
      <c r="X146" s="103"/>
      <c r="Y146" s="336">
        <v>38688</v>
      </c>
      <c r="Z146" s="103">
        <v>12</v>
      </c>
      <c r="AA146" s="336" t="s">
        <v>481</v>
      </c>
      <c r="AB146" s="98" t="s">
        <v>113</v>
      </c>
      <c r="AC146" s="99">
        <v>1</v>
      </c>
      <c r="AD146" s="369" t="str">
        <f t="shared" si="6"/>
        <v>MACARA MANUALA DE INTINS CONDUCT 2TF TS16</v>
      </c>
      <c r="AE146" s="371" t="s">
        <v>468</v>
      </c>
      <c r="AF146" s="372" t="s">
        <v>482</v>
      </c>
      <c r="AG146" s="370"/>
      <c r="AH146" s="103">
        <f t="shared" si="7"/>
        <v>2146.1999999999998</v>
      </c>
      <c r="AI146" s="184">
        <v>4</v>
      </c>
      <c r="AJ146" s="184"/>
      <c r="AK146" s="373">
        <v>10</v>
      </c>
    </row>
    <row r="147" spans="1:37" ht="15">
      <c r="A147" s="1">
        <v>1</v>
      </c>
      <c r="O147" s="369" t="s">
        <v>480</v>
      </c>
      <c r="P147" s="94" t="s">
        <v>80</v>
      </c>
      <c r="Q147" s="370"/>
      <c r="R147" s="103">
        <f t="shared" si="5"/>
        <v>2146.1999999999998</v>
      </c>
      <c r="S147" s="370"/>
      <c r="T147" s="182">
        <v>2146.1999999999998</v>
      </c>
      <c r="U147" s="370"/>
      <c r="V147" s="326"/>
      <c r="W147" s="370"/>
      <c r="X147" s="103"/>
      <c r="Y147" s="336">
        <v>38688</v>
      </c>
      <c r="Z147" s="103">
        <v>12</v>
      </c>
      <c r="AA147" s="336" t="s">
        <v>481</v>
      </c>
      <c r="AB147" s="98" t="s">
        <v>113</v>
      </c>
      <c r="AC147" s="99">
        <v>1</v>
      </c>
      <c r="AD147" s="369" t="str">
        <f t="shared" si="6"/>
        <v>MACARA MANUALA DE INTINS CONDUCT 2TF TS16</v>
      </c>
      <c r="AE147" s="371" t="s">
        <v>468</v>
      </c>
      <c r="AF147" s="372" t="s">
        <v>483</v>
      </c>
      <c r="AG147" s="370"/>
      <c r="AH147" s="103">
        <f t="shared" si="7"/>
        <v>2146.1999999999998</v>
      </c>
      <c r="AI147" s="184">
        <v>4</v>
      </c>
      <c r="AJ147" s="184"/>
      <c r="AK147" s="373">
        <v>10</v>
      </c>
    </row>
    <row r="148" spans="1:37" ht="15">
      <c r="A148" s="1">
        <v>1</v>
      </c>
      <c r="O148" s="369" t="s">
        <v>480</v>
      </c>
      <c r="P148" s="94" t="s">
        <v>80</v>
      </c>
      <c r="Q148" s="370"/>
      <c r="R148" s="103">
        <f t="shared" si="5"/>
        <v>2146.1999999999998</v>
      </c>
      <c r="S148" s="370"/>
      <c r="T148" s="182">
        <v>2146.1999999999998</v>
      </c>
      <c r="U148" s="370"/>
      <c r="V148" s="326"/>
      <c r="W148" s="370"/>
      <c r="X148" s="103"/>
      <c r="Y148" s="336">
        <v>38688</v>
      </c>
      <c r="Z148" s="103">
        <v>12</v>
      </c>
      <c r="AA148" s="336" t="s">
        <v>481</v>
      </c>
      <c r="AB148" s="98" t="s">
        <v>113</v>
      </c>
      <c r="AC148" s="99">
        <v>1</v>
      </c>
      <c r="AD148" s="369" t="str">
        <f t="shared" si="6"/>
        <v>MACARA MANUALA DE INTINS CONDUCT 2TF TS16</v>
      </c>
      <c r="AE148" s="371" t="s">
        <v>468</v>
      </c>
      <c r="AF148" s="372" t="s">
        <v>484</v>
      </c>
      <c r="AG148" s="370"/>
      <c r="AH148" s="103">
        <f t="shared" si="7"/>
        <v>2146.1999999999998</v>
      </c>
      <c r="AI148" s="184">
        <v>4</v>
      </c>
      <c r="AJ148" s="184"/>
      <c r="AK148" s="373">
        <v>10</v>
      </c>
    </row>
    <row r="149" spans="1:37" ht="15">
      <c r="A149" s="1">
        <v>1</v>
      </c>
      <c r="O149" s="369" t="s">
        <v>480</v>
      </c>
      <c r="P149" s="94" t="s">
        <v>80</v>
      </c>
      <c r="Q149" s="370"/>
      <c r="R149" s="103">
        <f t="shared" si="5"/>
        <v>2146.1999999999998</v>
      </c>
      <c r="S149" s="370"/>
      <c r="T149" s="182">
        <v>2146.1999999999998</v>
      </c>
      <c r="U149" s="370"/>
      <c r="V149" s="326"/>
      <c r="W149" s="370"/>
      <c r="X149" s="103"/>
      <c r="Y149" s="336">
        <v>38688</v>
      </c>
      <c r="Z149" s="103">
        <v>12</v>
      </c>
      <c r="AA149" s="336" t="s">
        <v>481</v>
      </c>
      <c r="AB149" s="98" t="s">
        <v>113</v>
      </c>
      <c r="AC149" s="99">
        <v>1</v>
      </c>
      <c r="AD149" s="369" t="str">
        <f t="shared" si="6"/>
        <v>MACARA MANUALA DE INTINS CONDUCT 2TF TS16</v>
      </c>
      <c r="AE149" s="371" t="s">
        <v>468</v>
      </c>
      <c r="AF149" s="372" t="s">
        <v>485</v>
      </c>
      <c r="AG149" s="370"/>
      <c r="AH149" s="103">
        <f t="shared" si="7"/>
        <v>2146.1999999999998</v>
      </c>
      <c r="AI149" s="184">
        <v>4</v>
      </c>
      <c r="AJ149" s="184"/>
      <c r="AK149" s="373">
        <v>10</v>
      </c>
    </row>
    <row r="150" spans="1:37" ht="15">
      <c r="A150" s="1">
        <v>1</v>
      </c>
      <c r="O150" s="369" t="s">
        <v>480</v>
      </c>
      <c r="P150" s="94" t="s">
        <v>80</v>
      </c>
      <c r="Q150" s="370"/>
      <c r="R150" s="103">
        <f t="shared" si="5"/>
        <v>2146.1999999999998</v>
      </c>
      <c r="S150" s="370"/>
      <c r="T150" s="182">
        <v>2146.1999999999998</v>
      </c>
      <c r="U150" s="370"/>
      <c r="V150" s="326"/>
      <c r="W150" s="370"/>
      <c r="X150" s="103"/>
      <c r="Y150" s="336">
        <v>38688</v>
      </c>
      <c r="Z150" s="103">
        <v>12</v>
      </c>
      <c r="AA150" s="336" t="s">
        <v>481</v>
      </c>
      <c r="AB150" s="98" t="s">
        <v>113</v>
      </c>
      <c r="AC150" s="99">
        <v>1</v>
      </c>
      <c r="AD150" s="369" t="str">
        <f t="shared" si="6"/>
        <v>MACARA MANUALA DE INTINS CONDUCT 2TF TS16</v>
      </c>
      <c r="AE150" s="371" t="s">
        <v>468</v>
      </c>
      <c r="AF150" s="372" t="s">
        <v>486</v>
      </c>
      <c r="AG150" s="370"/>
      <c r="AH150" s="103">
        <f t="shared" si="7"/>
        <v>2146.1999999999998</v>
      </c>
      <c r="AI150" s="184">
        <v>4</v>
      </c>
      <c r="AJ150" s="184"/>
      <c r="AK150" s="373">
        <v>10</v>
      </c>
    </row>
    <row r="151" spans="1:37" ht="15">
      <c r="A151" s="1">
        <v>1</v>
      </c>
      <c r="O151" s="369" t="s">
        <v>480</v>
      </c>
      <c r="P151" s="94" t="s">
        <v>80</v>
      </c>
      <c r="Q151" s="370"/>
      <c r="R151" s="103">
        <f t="shared" si="5"/>
        <v>2146.1999999999998</v>
      </c>
      <c r="S151" s="370"/>
      <c r="T151" s="182">
        <v>2146.1999999999998</v>
      </c>
      <c r="U151" s="370"/>
      <c r="V151" s="326"/>
      <c r="W151" s="370"/>
      <c r="X151" s="103"/>
      <c r="Y151" s="336">
        <v>38688</v>
      </c>
      <c r="Z151" s="103">
        <v>12</v>
      </c>
      <c r="AA151" s="336" t="s">
        <v>481</v>
      </c>
      <c r="AB151" s="98" t="s">
        <v>113</v>
      </c>
      <c r="AC151" s="99">
        <v>1</v>
      </c>
      <c r="AD151" s="369" t="str">
        <f t="shared" si="6"/>
        <v>MACARA MANUALA DE INTINS CONDUCT 2TF TS16</v>
      </c>
      <c r="AE151" s="371" t="s">
        <v>468</v>
      </c>
      <c r="AF151" s="372" t="s">
        <v>487</v>
      </c>
      <c r="AG151" s="370"/>
      <c r="AH151" s="103">
        <f t="shared" si="7"/>
        <v>2146.1999999999998</v>
      </c>
      <c r="AI151" s="184">
        <v>4</v>
      </c>
      <c r="AJ151" s="184"/>
      <c r="AK151" s="373">
        <v>10</v>
      </c>
    </row>
    <row r="152" spans="1:37" ht="15">
      <c r="A152" s="1">
        <v>1</v>
      </c>
      <c r="O152" s="369" t="s">
        <v>480</v>
      </c>
      <c r="P152" s="94" t="s">
        <v>80</v>
      </c>
      <c r="Q152" s="370"/>
      <c r="R152" s="103">
        <f t="shared" si="5"/>
        <v>2146.1999999999998</v>
      </c>
      <c r="S152" s="370"/>
      <c r="T152" s="182">
        <v>2146.1999999999998</v>
      </c>
      <c r="U152" s="370"/>
      <c r="V152" s="326"/>
      <c r="W152" s="370"/>
      <c r="X152" s="103"/>
      <c r="Y152" s="336">
        <v>38688</v>
      </c>
      <c r="Z152" s="103">
        <v>12</v>
      </c>
      <c r="AA152" s="336" t="s">
        <v>481</v>
      </c>
      <c r="AB152" s="98" t="s">
        <v>113</v>
      </c>
      <c r="AC152" s="99">
        <v>1</v>
      </c>
      <c r="AD152" s="369" t="str">
        <f t="shared" si="6"/>
        <v>MACARA MANUALA DE INTINS CONDUCT 2TF TS16</v>
      </c>
      <c r="AE152" s="371" t="s">
        <v>468</v>
      </c>
      <c r="AF152" s="372" t="s">
        <v>488</v>
      </c>
      <c r="AG152" s="370"/>
      <c r="AH152" s="103">
        <f t="shared" si="7"/>
        <v>2146.1999999999998</v>
      </c>
      <c r="AI152" s="184">
        <v>4</v>
      </c>
      <c r="AJ152" s="184"/>
      <c r="AK152" s="373">
        <v>10</v>
      </c>
    </row>
    <row r="153" spans="1:37" ht="15">
      <c r="A153" s="1">
        <v>1</v>
      </c>
      <c r="O153" s="369" t="s">
        <v>480</v>
      </c>
      <c r="P153" s="94" t="s">
        <v>80</v>
      </c>
      <c r="Q153" s="370"/>
      <c r="R153" s="103">
        <f t="shared" si="5"/>
        <v>2146.1999999999998</v>
      </c>
      <c r="S153" s="370"/>
      <c r="T153" s="182">
        <v>2146.1999999999998</v>
      </c>
      <c r="U153" s="370"/>
      <c r="V153" s="326"/>
      <c r="W153" s="370"/>
      <c r="X153" s="103"/>
      <c r="Y153" s="336">
        <v>38688</v>
      </c>
      <c r="Z153" s="103">
        <v>12</v>
      </c>
      <c r="AA153" s="336" t="s">
        <v>481</v>
      </c>
      <c r="AB153" s="98" t="s">
        <v>113</v>
      </c>
      <c r="AC153" s="99">
        <v>1</v>
      </c>
      <c r="AD153" s="369" t="str">
        <f t="shared" si="6"/>
        <v>MACARA MANUALA DE INTINS CONDUCT 2TF TS16</v>
      </c>
      <c r="AE153" s="371" t="s">
        <v>468</v>
      </c>
      <c r="AF153" s="372" t="s">
        <v>489</v>
      </c>
      <c r="AG153" s="370"/>
      <c r="AH153" s="103">
        <f t="shared" si="7"/>
        <v>2146.1999999999998</v>
      </c>
      <c r="AI153" s="184">
        <v>4</v>
      </c>
      <c r="AJ153" s="184"/>
      <c r="AK153" s="373">
        <v>10</v>
      </c>
    </row>
    <row r="154" spans="1:37" ht="15">
      <c r="A154" s="1">
        <v>1</v>
      </c>
      <c r="O154" s="369" t="s">
        <v>480</v>
      </c>
      <c r="P154" s="94" t="s">
        <v>80</v>
      </c>
      <c r="Q154" s="370"/>
      <c r="R154" s="103">
        <f t="shared" si="5"/>
        <v>2146.1999999999998</v>
      </c>
      <c r="S154" s="370"/>
      <c r="T154" s="182">
        <v>2146.1999999999998</v>
      </c>
      <c r="U154" s="370"/>
      <c r="V154" s="326"/>
      <c r="W154" s="370"/>
      <c r="X154" s="103"/>
      <c r="Y154" s="336">
        <v>38688</v>
      </c>
      <c r="Z154" s="103">
        <v>12</v>
      </c>
      <c r="AA154" s="336" t="s">
        <v>481</v>
      </c>
      <c r="AB154" s="98" t="s">
        <v>113</v>
      </c>
      <c r="AC154" s="99">
        <v>1</v>
      </c>
      <c r="AD154" s="369" t="str">
        <f t="shared" si="6"/>
        <v>MACARA MANUALA DE INTINS CONDUCT 2TF TS16</v>
      </c>
      <c r="AE154" s="371" t="s">
        <v>468</v>
      </c>
      <c r="AF154" s="372" t="s">
        <v>490</v>
      </c>
      <c r="AG154" s="370"/>
      <c r="AH154" s="103">
        <f t="shared" si="7"/>
        <v>2146.1999999999998</v>
      </c>
      <c r="AI154" s="184">
        <v>4</v>
      </c>
      <c r="AJ154" s="184"/>
      <c r="AK154" s="373">
        <v>10</v>
      </c>
    </row>
    <row r="155" spans="1:37" ht="15">
      <c r="A155" s="1">
        <v>1</v>
      </c>
      <c r="O155" s="369" t="s">
        <v>480</v>
      </c>
      <c r="P155" s="94" t="s">
        <v>80</v>
      </c>
      <c r="Q155" s="370"/>
      <c r="R155" s="103">
        <f t="shared" si="5"/>
        <v>2146.1999999999998</v>
      </c>
      <c r="S155" s="370"/>
      <c r="T155" s="182">
        <v>2146.1999999999998</v>
      </c>
      <c r="U155" s="370"/>
      <c r="V155" s="326"/>
      <c r="W155" s="370"/>
      <c r="X155" s="103"/>
      <c r="Y155" s="336">
        <v>38688</v>
      </c>
      <c r="Z155" s="103">
        <v>12</v>
      </c>
      <c r="AA155" s="336" t="s">
        <v>481</v>
      </c>
      <c r="AB155" s="98" t="s">
        <v>113</v>
      </c>
      <c r="AC155" s="99">
        <v>1</v>
      </c>
      <c r="AD155" s="369" t="str">
        <f t="shared" si="6"/>
        <v>MACARA MANUALA DE INTINS CONDUCT 2TF TS16</v>
      </c>
      <c r="AE155" s="371" t="s">
        <v>468</v>
      </c>
      <c r="AF155" s="372" t="s">
        <v>491</v>
      </c>
      <c r="AG155" s="370"/>
      <c r="AH155" s="103">
        <f t="shared" si="7"/>
        <v>2146.1999999999998</v>
      </c>
      <c r="AI155" s="184">
        <v>4</v>
      </c>
      <c r="AJ155" s="184"/>
      <c r="AK155" s="373">
        <v>10</v>
      </c>
    </row>
    <row r="156" spans="1:37" s="10" customFormat="1" ht="15">
      <c r="A156" s="1">
        <v>1</v>
      </c>
      <c r="C156" s="409"/>
      <c r="D156" s="410"/>
      <c r="E156" s="411"/>
      <c r="F156" s="411"/>
      <c r="G156" s="411"/>
      <c r="H156" s="411"/>
      <c r="I156" s="411"/>
      <c r="J156" s="411"/>
      <c r="K156" s="411"/>
      <c r="L156" s="411"/>
      <c r="M156" s="411"/>
      <c r="O156" s="412" t="s">
        <v>492</v>
      </c>
      <c r="P156" s="413" t="s">
        <v>80</v>
      </c>
      <c r="Q156" s="414"/>
      <c r="R156" s="415">
        <f t="shared" si="5"/>
        <v>6292</v>
      </c>
      <c r="S156" s="414"/>
      <c r="T156" s="416">
        <v>6292</v>
      </c>
      <c r="U156" s="414"/>
      <c r="V156" s="417"/>
      <c r="W156" s="414"/>
      <c r="X156" s="415"/>
      <c r="Y156" s="418">
        <v>38713</v>
      </c>
      <c r="Z156" s="415">
        <v>12</v>
      </c>
      <c r="AA156" s="418" t="s">
        <v>493</v>
      </c>
      <c r="AB156" s="419" t="s">
        <v>113</v>
      </c>
      <c r="AC156" s="420">
        <v>1</v>
      </c>
      <c r="AD156" s="412" t="str">
        <f t="shared" si="6"/>
        <v>REDRESOR NUMERIC TRIFAZAT</v>
      </c>
      <c r="AE156" s="421" t="s">
        <v>72</v>
      </c>
      <c r="AF156" s="422" t="s">
        <v>494</v>
      </c>
      <c r="AG156" s="414"/>
      <c r="AH156" s="415">
        <f t="shared" si="7"/>
        <v>6292</v>
      </c>
      <c r="AI156" s="423">
        <v>12</v>
      </c>
      <c r="AJ156" s="423"/>
      <c r="AK156" s="424">
        <v>10</v>
      </c>
    </row>
    <row r="157" spans="1:37" ht="15">
      <c r="A157" s="1">
        <v>1</v>
      </c>
      <c r="O157" s="369" t="s">
        <v>495</v>
      </c>
      <c r="P157" s="94" t="s">
        <v>80</v>
      </c>
      <c r="Q157" s="370"/>
      <c r="R157" s="103">
        <f t="shared" si="5"/>
        <v>1958</v>
      </c>
      <c r="S157" s="370"/>
      <c r="T157" s="182">
        <v>1958</v>
      </c>
      <c r="U157" s="370"/>
      <c r="V157" s="326"/>
      <c r="W157" s="370"/>
      <c r="X157" s="103"/>
      <c r="Y157" s="336">
        <v>38707</v>
      </c>
      <c r="Z157" s="103">
        <v>12</v>
      </c>
      <c r="AA157" s="336" t="s">
        <v>496</v>
      </c>
      <c r="AB157" s="98" t="s">
        <v>113</v>
      </c>
      <c r="AC157" s="99">
        <v>1</v>
      </c>
      <c r="AD157" s="369" t="str">
        <f t="shared" si="6"/>
        <v>PRESA MUFAT K19</v>
      </c>
      <c r="AE157" s="371" t="s">
        <v>497</v>
      </c>
      <c r="AF157" s="372" t="s">
        <v>498</v>
      </c>
      <c r="AG157" s="370"/>
      <c r="AH157" s="103">
        <f t="shared" si="7"/>
        <v>1958</v>
      </c>
      <c r="AI157" s="184">
        <v>2</v>
      </c>
      <c r="AJ157" s="184"/>
      <c r="AK157" s="373">
        <v>10</v>
      </c>
    </row>
    <row r="158" spans="1:37" ht="15">
      <c r="A158" s="1">
        <v>1</v>
      </c>
      <c r="O158" s="369" t="s">
        <v>495</v>
      </c>
      <c r="P158" s="94" t="s">
        <v>80</v>
      </c>
      <c r="Q158" s="370"/>
      <c r="R158" s="103">
        <f t="shared" si="5"/>
        <v>1958</v>
      </c>
      <c r="S158" s="370"/>
      <c r="T158" s="182">
        <v>1958</v>
      </c>
      <c r="U158" s="370"/>
      <c r="V158" s="326"/>
      <c r="W158" s="370"/>
      <c r="X158" s="103"/>
      <c r="Y158" s="336">
        <v>38707</v>
      </c>
      <c r="Z158" s="103">
        <v>12</v>
      </c>
      <c r="AA158" s="336" t="s">
        <v>496</v>
      </c>
      <c r="AB158" s="98" t="s">
        <v>113</v>
      </c>
      <c r="AC158" s="99">
        <v>1</v>
      </c>
      <c r="AD158" s="369" t="str">
        <f t="shared" si="6"/>
        <v>PRESA MUFAT K19</v>
      </c>
      <c r="AE158" s="371" t="s">
        <v>497</v>
      </c>
      <c r="AF158" s="372" t="s">
        <v>499</v>
      </c>
      <c r="AG158" s="370"/>
      <c r="AH158" s="103">
        <f t="shared" si="7"/>
        <v>1958</v>
      </c>
      <c r="AI158" s="184">
        <v>2</v>
      </c>
      <c r="AJ158" s="184"/>
      <c r="AK158" s="373">
        <v>10</v>
      </c>
    </row>
    <row r="159" spans="1:37" ht="15">
      <c r="A159" s="1">
        <v>1</v>
      </c>
      <c r="O159" s="369" t="s">
        <v>495</v>
      </c>
      <c r="P159" s="94" t="s">
        <v>80</v>
      </c>
      <c r="Q159" s="370"/>
      <c r="R159" s="103">
        <f t="shared" si="5"/>
        <v>1958</v>
      </c>
      <c r="S159" s="370"/>
      <c r="T159" s="182">
        <v>1958</v>
      </c>
      <c r="U159" s="370"/>
      <c r="V159" s="326"/>
      <c r="W159" s="370"/>
      <c r="X159" s="103"/>
      <c r="Y159" s="336">
        <v>38707</v>
      </c>
      <c r="Z159" s="103">
        <v>12</v>
      </c>
      <c r="AA159" s="336" t="s">
        <v>496</v>
      </c>
      <c r="AB159" s="98" t="s">
        <v>113</v>
      </c>
      <c r="AC159" s="99">
        <v>1</v>
      </c>
      <c r="AD159" s="369" t="str">
        <f t="shared" si="6"/>
        <v>PRESA MUFAT K19</v>
      </c>
      <c r="AE159" s="371" t="s">
        <v>497</v>
      </c>
      <c r="AF159" s="372" t="s">
        <v>500</v>
      </c>
      <c r="AG159" s="370"/>
      <c r="AH159" s="103">
        <f t="shared" si="7"/>
        <v>1958</v>
      </c>
      <c r="AI159" s="184">
        <v>2</v>
      </c>
      <c r="AJ159" s="184"/>
      <c r="AK159" s="373">
        <v>10</v>
      </c>
    </row>
    <row r="160" spans="1:37" ht="15">
      <c r="A160" s="1">
        <v>1</v>
      </c>
      <c r="O160" s="369" t="s">
        <v>495</v>
      </c>
      <c r="P160" s="94" t="s">
        <v>80</v>
      </c>
      <c r="Q160" s="370"/>
      <c r="R160" s="103">
        <f t="shared" si="5"/>
        <v>1958</v>
      </c>
      <c r="S160" s="370"/>
      <c r="T160" s="182">
        <v>1958</v>
      </c>
      <c r="U160" s="370"/>
      <c r="V160" s="326"/>
      <c r="W160" s="370"/>
      <c r="X160" s="103"/>
      <c r="Y160" s="336">
        <v>38707</v>
      </c>
      <c r="Z160" s="103">
        <v>12</v>
      </c>
      <c r="AA160" s="336" t="s">
        <v>496</v>
      </c>
      <c r="AB160" s="98" t="s">
        <v>113</v>
      </c>
      <c r="AC160" s="99">
        <v>1</v>
      </c>
      <c r="AD160" s="369" t="str">
        <f t="shared" si="6"/>
        <v>PRESA MUFAT K19</v>
      </c>
      <c r="AE160" s="371" t="s">
        <v>497</v>
      </c>
      <c r="AF160" s="372" t="s">
        <v>501</v>
      </c>
      <c r="AG160" s="370"/>
      <c r="AH160" s="103">
        <f t="shared" si="7"/>
        <v>1958</v>
      </c>
      <c r="AI160" s="184">
        <v>2</v>
      </c>
      <c r="AJ160" s="184"/>
      <c r="AK160" s="373">
        <v>10</v>
      </c>
    </row>
    <row r="161" spans="1:37" ht="15">
      <c r="A161" s="1">
        <v>1</v>
      </c>
      <c r="O161" s="369" t="s">
        <v>495</v>
      </c>
      <c r="P161" s="94" t="s">
        <v>80</v>
      </c>
      <c r="Q161" s="370"/>
      <c r="R161" s="103">
        <f t="shared" si="5"/>
        <v>1958</v>
      </c>
      <c r="S161" s="370"/>
      <c r="T161" s="182">
        <v>1958</v>
      </c>
      <c r="U161" s="370"/>
      <c r="V161" s="326"/>
      <c r="W161" s="370"/>
      <c r="X161" s="103"/>
      <c r="Y161" s="336">
        <v>38707</v>
      </c>
      <c r="Z161" s="103">
        <v>12</v>
      </c>
      <c r="AA161" s="336" t="s">
        <v>496</v>
      </c>
      <c r="AB161" s="98" t="s">
        <v>113</v>
      </c>
      <c r="AC161" s="99">
        <v>1</v>
      </c>
      <c r="AD161" s="369" t="str">
        <f t="shared" si="6"/>
        <v>PRESA MUFAT K19</v>
      </c>
      <c r="AE161" s="371" t="s">
        <v>497</v>
      </c>
      <c r="AF161" s="372" t="s">
        <v>502</v>
      </c>
      <c r="AG161" s="370"/>
      <c r="AH161" s="103">
        <f t="shared" si="7"/>
        <v>1958</v>
      </c>
      <c r="AI161" s="184">
        <v>2</v>
      </c>
      <c r="AJ161" s="184"/>
      <c r="AK161" s="373">
        <v>10</v>
      </c>
    </row>
    <row r="162" spans="1:37" ht="15">
      <c r="A162" s="1">
        <v>1</v>
      </c>
      <c r="O162" s="369" t="s">
        <v>495</v>
      </c>
      <c r="P162" s="94" t="s">
        <v>80</v>
      </c>
      <c r="Q162" s="370"/>
      <c r="R162" s="103">
        <f t="shared" si="5"/>
        <v>1958</v>
      </c>
      <c r="S162" s="370"/>
      <c r="T162" s="182">
        <v>1958</v>
      </c>
      <c r="U162" s="370"/>
      <c r="V162" s="326"/>
      <c r="W162" s="370"/>
      <c r="X162" s="103"/>
      <c r="Y162" s="336">
        <v>38707</v>
      </c>
      <c r="Z162" s="103">
        <v>12</v>
      </c>
      <c r="AA162" s="336" t="s">
        <v>496</v>
      </c>
      <c r="AB162" s="98" t="s">
        <v>113</v>
      </c>
      <c r="AC162" s="99">
        <v>1</v>
      </c>
      <c r="AD162" s="369" t="str">
        <f t="shared" si="6"/>
        <v>PRESA MUFAT K19</v>
      </c>
      <c r="AE162" s="371" t="s">
        <v>497</v>
      </c>
      <c r="AF162" s="372" t="s">
        <v>503</v>
      </c>
      <c r="AG162" s="370"/>
      <c r="AH162" s="103">
        <f t="shared" si="7"/>
        <v>1958</v>
      </c>
      <c r="AI162" s="184">
        <v>2</v>
      </c>
      <c r="AJ162" s="184"/>
      <c r="AK162" s="373">
        <v>10</v>
      </c>
    </row>
    <row r="163" spans="1:37" ht="15">
      <c r="A163" s="1">
        <v>1</v>
      </c>
      <c r="O163" s="369" t="s">
        <v>504</v>
      </c>
      <c r="P163" s="94" t="s">
        <v>80</v>
      </c>
      <c r="Q163" s="370"/>
      <c r="R163" s="103">
        <f t="shared" si="5"/>
        <v>2285.9699999999998</v>
      </c>
      <c r="S163" s="370"/>
      <c r="T163" s="182">
        <v>2285.9699999999998</v>
      </c>
      <c r="U163" s="370"/>
      <c r="V163" s="326"/>
      <c r="W163" s="370"/>
      <c r="X163" s="103"/>
      <c r="Y163" s="336">
        <v>38688</v>
      </c>
      <c r="Z163" s="103">
        <v>12</v>
      </c>
      <c r="AA163" s="336" t="s">
        <v>505</v>
      </c>
      <c r="AB163" s="98" t="s">
        <v>113</v>
      </c>
      <c r="AC163" s="99">
        <v>1</v>
      </c>
      <c r="AD163" s="369" t="str">
        <f t="shared" si="6"/>
        <v>MOTOCOSITOARE FS 300</v>
      </c>
      <c r="AE163" s="371" t="s">
        <v>506</v>
      </c>
      <c r="AF163" s="372" t="s">
        <v>507</v>
      </c>
      <c r="AG163" s="370"/>
      <c r="AH163" s="103">
        <f t="shared" si="7"/>
        <v>2285.9699999999998</v>
      </c>
      <c r="AI163" s="184">
        <v>6</v>
      </c>
      <c r="AJ163" s="184"/>
      <c r="AK163" s="373">
        <v>10</v>
      </c>
    </row>
    <row r="164" spans="1:37" s="12" customFormat="1" ht="15">
      <c r="A164" s="1">
        <v>1</v>
      </c>
      <c r="C164" s="425"/>
      <c r="D164" s="426"/>
      <c r="E164" s="427"/>
      <c r="F164" s="427"/>
      <c r="G164" s="427"/>
      <c r="H164" s="427"/>
      <c r="I164" s="427"/>
      <c r="J164" s="427"/>
      <c r="K164" s="427"/>
      <c r="L164" s="427"/>
      <c r="M164" s="427"/>
      <c r="O164" s="428" t="s">
        <v>504</v>
      </c>
      <c r="P164" s="429" t="s">
        <v>80</v>
      </c>
      <c r="Q164" s="430"/>
      <c r="R164" s="431">
        <f t="shared" si="5"/>
        <v>2285.9699999999998</v>
      </c>
      <c r="S164" s="430"/>
      <c r="T164" s="432">
        <v>2285.9699999999998</v>
      </c>
      <c r="U164" s="430"/>
      <c r="V164" s="433"/>
      <c r="W164" s="430"/>
      <c r="X164" s="431"/>
      <c r="Y164" s="434">
        <v>38688</v>
      </c>
      <c r="Z164" s="431">
        <v>12</v>
      </c>
      <c r="AA164" s="434" t="s">
        <v>505</v>
      </c>
      <c r="AB164" s="435" t="s">
        <v>113</v>
      </c>
      <c r="AC164" s="436">
        <v>1</v>
      </c>
      <c r="AD164" s="428" t="str">
        <f t="shared" si="6"/>
        <v>MOTOCOSITOARE FS 300</v>
      </c>
      <c r="AE164" s="437" t="s">
        <v>506</v>
      </c>
      <c r="AF164" s="438" t="s">
        <v>508</v>
      </c>
      <c r="AG164" s="430"/>
      <c r="AH164" s="431">
        <f t="shared" si="7"/>
        <v>2285.9699999999998</v>
      </c>
      <c r="AI164" s="439">
        <v>6</v>
      </c>
      <c r="AJ164" s="439"/>
      <c r="AK164" s="440">
        <v>10</v>
      </c>
    </row>
    <row r="165" spans="1:37" ht="15">
      <c r="A165" s="1">
        <v>1</v>
      </c>
      <c r="O165" s="369" t="s">
        <v>504</v>
      </c>
      <c r="P165" s="94" t="s">
        <v>80</v>
      </c>
      <c r="Q165" s="370"/>
      <c r="R165" s="103">
        <f t="shared" si="5"/>
        <v>2285.9699999999998</v>
      </c>
      <c r="S165" s="370"/>
      <c r="T165" s="182">
        <v>2285.9699999999998</v>
      </c>
      <c r="U165" s="370"/>
      <c r="V165" s="326"/>
      <c r="W165" s="370"/>
      <c r="X165" s="103"/>
      <c r="Y165" s="336">
        <v>38688</v>
      </c>
      <c r="Z165" s="103">
        <v>12</v>
      </c>
      <c r="AA165" s="336" t="s">
        <v>505</v>
      </c>
      <c r="AB165" s="98" t="s">
        <v>113</v>
      </c>
      <c r="AC165" s="99">
        <v>1</v>
      </c>
      <c r="AD165" s="369" t="str">
        <f t="shared" si="6"/>
        <v>MOTOCOSITOARE FS 300</v>
      </c>
      <c r="AE165" s="371" t="s">
        <v>506</v>
      </c>
      <c r="AF165" s="372" t="s">
        <v>509</v>
      </c>
      <c r="AG165" s="370"/>
      <c r="AH165" s="103">
        <f t="shared" si="7"/>
        <v>2285.9699999999998</v>
      </c>
      <c r="AI165" s="184">
        <v>6</v>
      </c>
      <c r="AJ165" s="184"/>
      <c r="AK165" s="373">
        <v>10</v>
      </c>
    </row>
    <row r="166" spans="1:37" ht="15">
      <c r="A166" s="1">
        <v>1</v>
      </c>
      <c r="O166" s="369" t="s">
        <v>504</v>
      </c>
      <c r="P166" s="94" t="s">
        <v>80</v>
      </c>
      <c r="Q166" s="370"/>
      <c r="R166" s="103">
        <f t="shared" si="5"/>
        <v>2285.9699999999998</v>
      </c>
      <c r="S166" s="370"/>
      <c r="T166" s="182">
        <v>2285.9699999999998</v>
      </c>
      <c r="U166" s="370"/>
      <c r="V166" s="326"/>
      <c r="W166" s="370"/>
      <c r="X166" s="103"/>
      <c r="Y166" s="336">
        <v>38688</v>
      </c>
      <c r="Z166" s="103">
        <v>12</v>
      </c>
      <c r="AA166" s="336" t="s">
        <v>505</v>
      </c>
      <c r="AB166" s="98" t="s">
        <v>113</v>
      </c>
      <c r="AC166" s="99">
        <v>1</v>
      </c>
      <c r="AD166" s="369" t="str">
        <f t="shared" si="6"/>
        <v>MOTOCOSITOARE FS 300</v>
      </c>
      <c r="AE166" s="371" t="s">
        <v>506</v>
      </c>
      <c r="AF166" s="372" t="s">
        <v>510</v>
      </c>
      <c r="AG166" s="370"/>
      <c r="AH166" s="103">
        <f t="shared" si="7"/>
        <v>2285.9699999999998</v>
      </c>
      <c r="AI166" s="184">
        <v>6</v>
      </c>
      <c r="AJ166" s="184"/>
      <c r="AK166" s="373">
        <v>10</v>
      </c>
    </row>
    <row r="167" spans="1:37" ht="15">
      <c r="A167" s="1">
        <v>1</v>
      </c>
      <c r="O167" s="369" t="s">
        <v>504</v>
      </c>
      <c r="P167" s="94" t="s">
        <v>80</v>
      </c>
      <c r="Q167" s="370"/>
      <c r="R167" s="103">
        <f t="shared" ref="R167:R224" si="8">T167</f>
        <v>2285.9699999999998</v>
      </c>
      <c r="S167" s="370"/>
      <c r="T167" s="182">
        <v>2285.9699999999998</v>
      </c>
      <c r="U167" s="370"/>
      <c r="V167" s="326"/>
      <c r="W167" s="370"/>
      <c r="X167" s="103"/>
      <c r="Y167" s="336">
        <v>38688</v>
      </c>
      <c r="Z167" s="103">
        <v>12</v>
      </c>
      <c r="AA167" s="336" t="s">
        <v>505</v>
      </c>
      <c r="AB167" s="98" t="s">
        <v>113</v>
      </c>
      <c r="AC167" s="99">
        <v>1</v>
      </c>
      <c r="AD167" s="369" t="str">
        <f t="shared" ref="AD167:AD224" si="9">O167</f>
        <v>MOTOCOSITOARE FS 300</v>
      </c>
      <c r="AE167" s="371" t="s">
        <v>506</v>
      </c>
      <c r="AF167" s="372" t="s">
        <v>511</v>
      </c>
      <c r="AG167" s="370"/>
      <c r="AH167" s="103">
        <f t="shared" ref="AH167:AH224" si="10">T167</f>
        <v>2285.9699999999998</v>
      </c>
      <c r="AI167" s="184">
        <v>6</v>
      </c>
      <c r="AJ167" s="184"/>
      <c r="AK167" s="373">
        <v>10</v>
      </c>
    </row>
    <row r="168" spans="1:37" ht="15">
      <c r="A168" s="1">
        <v>1</v>
      </c>
      <c r="O168" s="369" t="s">
        <v>504</v>
      </c>
      <c r="P168" s="94" t="s">
        <v>80</v>
      </c>
      <c r="Q168" s="370"/>
      <c r="R168" s="103">
        <f t="shared" si="8"/>
        <v>2285.9699999999998</v>
      </c>
      <c r="S168" s="370"/>
      <c r="T168" s="182">
        <v>2285.9699999999998</v>
      </c>
      <c r="U168" s="370"/>
      <c r="V168" s="326"/>
      <c r="W168" s="370"/>
      <c r="X168" s="103"/>
      <c r="Y168" s="336">
        <v>38688</v>
      </c>
      <c r="Z168" s="103">
        <v>12</v>
      </c>
      <c r="AA168" s="336" t="s">
        <v>505</v>
      </c>
      <c r="AB168" s="98" t="s">
        <v>113</v>
      </c>
      <c r="AC168" s="99">
        <v>1</v>
      </c>
      <c r="AD168" s="369" t="str">
        <f t="shared" si="9"/>
        <v>MOTOCOSITOARE FS 300</v>
      </c>
      <c r="AE168" s="371" t="s">
        <v>506</v>
      </c>
      <c r="AF168" s="372" t="s">
        <v>512</v>
      </c>
      <c r="AG168" s="370"/>
      <c r="AH168" s="103">
        <f t="shared" si="10"/>
        <v>2285.9699999999998</v>
      </c>
      <c r="AI168" s="184">
        <v>6</v>
      </c>
      <c r="AJ168" s="184"/>
      <c r="AK168" s="373">
        <v>10</v>
      </c>
    </row>
    <row r="169" spans="1:37" s="12" customFormat="1" ht="15">
      <c r="A169" s="1">
        <v>1</v>
      </c>
      <c r="C169" s="425"/>
      <c r="D169" s="426"/>
      <c r="E169" s="427"/>
      <c r="F169" s="427"/>
      <c r="G169" s="427"/>
      <c r="H169" s="427"/>
      <c r="I169" s="427"/>
      <c r="J169" s="427"/>
      <c r="K169" s="427"/>
      <c r="L169" s="427"/>
      <c r="M169" s="427"/>
      <c r="O169" s="428" t="s">
        <v>504</v>
      </c>
      <c r="P169" s="429" t="s">
        <v>80</v>
      </c>
      <c r="Q169" s="430"/>
      <c r="R169" s="431">
        <f t="shared" si="8"/>
        <v>2285.9699999999998</v>
      </c>
      <c r="S169" s="430"/>
      <c r="T169" s="432">
        <v>2285.9699999999998</v>
      </c>
      <c r="U169" s="430"/>
      <c r="V169" s="433"/>
      <c r="W169" s="430"/>
      <c r="X169" s="431"/>
      <c r="Y169" s="434">
        <v>38688</v>
      </c>
      <c r="Z169" s="431">
        <v>12</v>
      </c>
      <c r="AA169" s="434" t="s">
        <v>505</v>
      </c>
      <c r="AB169" s="435" t="s">
        <v>113</v>
      </c>
      <c r="AC169" s="436">
        <v>1</v>
      </c>
      <c r="AD169" s="428" t="str">
        <f t="shared" si="9"/>
        <v>MOTOCOSITOARE FS 300</v>
      </c>
      <c r="AE169" s="437" t="s">
        <v>506</v>
      </c>
      <c r="AF169" s="438" t="s">
        <v>513</v>
      </c>
      <c r="AG169" s="430"/>
      <c r="AH169" s="431">
        <f t="shared" si="10"/>
        <v>2285.9699999999998</v>
      </c>
      <c r="AI169" s="439">
        <v>6</v>
      </c>
      <c r="AJ169" s="439"/>
      <c r="AK169" s="440">
        <v>10</v>
      </c>
    </row>
    <row r="170" spans="1:37" s="12" customFormat="1" ht="15">
      <c r="A170" s="1">
        <v>1</v>
      </c>
      <c r="C170" s="425"/>
      <c r="D170" s="426"/>
      <c r="E170" s="427"/>
      <c r="F170" s="427"/>
      <c r="G170" s="427"/>
      <c r="H170" s="427"/>
      <c r="I170" s="427"/>
      <c r="J170" s="427"/>
      <c r="K170" s="427"/>
      <c r="L170" s="427"/>
      <c r="M170" s="427"/>
      <c r="O170" s="428" t="s">
        <v>504</v>
      </c>
      <c r="P170" s="429" t="s">
        <v>80</v>
      </c>
      <c r="Q170" s="430"/>
      <c r="R170" s="431">
        <f t="shared" si="8"/>
        <v>2285.9699999999998</v>
      </c>
      <c r="S170" s="430"/>
      <c r="T170" s="432">
        <v>2285.9699999999998</v>
      </c>
      <c r="U170" s="430"/>
      <c r="V170" s="433"/>
      <c r="W170" s="430"/>
      <c r="X170" s="431"/>
      <c r="Y170" s="434">
        <v>38688</v>
      </c>
      <c r="Z170" s="431">
        <v>12</v>
      </c>
      <c r="AA170" s="434" t="s">
        <v>505</v>
      </c>
      <c r="AB170" s="435" t="s">
        <v>113</v>
      </c>
      <c r="AC170" s="436">
        <v>1</v>
      </c>
      <c r="AD170" s="428" t="str">
        <f t="shared" si="9"/>
        <v>MOTOCOSITOARE FS 300</v>
      </c>
      <c r="AE170" s="437" t="s">
        <v>506</v>
      </c>
      <c r="AF170" s="438" t="s">
        <v>514</v>
      </c>
      <c r="AG170" s="430"/>
      <c r="AH170" s="431">
        <f t="shared" si="10"/>
        <v>2285.9699999999998</v>
      </c>
      <c r="AI170" s="439">
        <v>6</v>
      </c>
      <c r="AJ170" s="439"/>
      <c r="AK170" s="440">
        <v>10</v>
      </c>
    </row>
    <row r="171" spans="1:37" ht="15">
      <c r="A171" s="1">
        <v>1</v>
      </c>
      <c r="O171" s="369" t="s">
        <v>504</v>
      </c>
      <c r="P171" s="94" t="s">
        <v>80</v>
      </c>
      <c r="Q171" s="370"/>
      <c r="R171" s="103">
        <f t="shared" si="8"/>
        <v>2285.9699999999998</v>
      </c>
      <c r="S171" s="370"/>
      <c r="T171" s="182">
        <v>2285.9699999999998</v>
      </c>
      <c r="U171" s="370"/>
      <c r="V171" s="326"/>
      <c r="W171" s="370"/>
      <c r="X171" s="103"/>
      <c r="Y171" s="336">
        <v>38688</v>
      </c>
      <c r="Z171" s="103">
        <v>12</v>
      </c>
      <c r="AA171" s="336" t="s">
        <v>505</v>
      </c>
      <c r="AB171" s="98" t="s">
        <v>113</v>
      </c>
      <c r="AC171" s="99">
        <v>1</v>
      </c>
      <c r="AD171" s="369" t="str">
        <f t="shared" si="9"/>
        <v>MOTOCOSITOARE FS 300</v>
      </c>
      <c r="AE171" s="371" t="s">
        <v>506</v>
      </c>
      <c r="AF171" s="372" t="s">
        <v>515</v>
      </c>
      <c r="AG171" s="370"/>
      <c r="AH171" s="103">
        <f t="shared" si="10"/>
        <v>2285.9699999999998</v>
      </c>
      <c r="AI171" s="184">
        <v>6</v>
      </c>
      <c r="AJ171" s="184"/>
      <c r="AK171" s="373">
        <v>10</v>
      </c>
    </row>
    <row r="172" spans="1:37" ht="15">
      <c r="A172" s="1">
        <v>1</v>
      </c>
      <c r="O172" s="369" t="s">
        <v>504</v>
      </c>
      <c r="P172" s="94" t="s">
        <v>80</v>
      </c>
      <c r="Q172" s="370"/>
      <c r="R172" s="103">
        <f t="shared" si="8"/>
        <v>2285.9699999999998</v>
      </c>
      <c r="S172" s="370"/>
      <c r="T172" s="182">
        <v>2285.9699999999998</v>
      </c>
      <c r="U172" s="370"/>
      <c r="V172" s="326"/>
      <c r="W172" s="370"/>
      <c r="X172" s="103"/>
      <c r="Y172" s="336">
        <v>38688</v>
      </c>
      <c r="Z172" s="103">
        <v>12</v>
      </c>
      <c r="AA172" s="336" t="s">
        <v>505</v>
      </c>
      <c r="AB172" s="98" t="s">
        <v>113</v>
      </c>
      <c r="AC172" s="99">
        <v>1</v>
      </c>
      <c r="AD172" s="369" t="str">
        <f t="shared" si="9"/>
        <v>MOTOCOSITOARE FS 300</v>
      </c>
      <c r="AE172" s="371" t="s">
        <v>506</v>
      </c>
      <c r="AF172" s="372" t="s">
        <v>516</v>
      </c>
      <c r="AG172" s="370"/>
      <c r="AH172" s="103">
        <f t="shared" si="10"/>
        <v>2285.9699999999998</v>
      </c>
      <c r="AI172" s="184">
        <v>6</v>
      </c>
      <c r="AJ172" s="184"/>
      <c r="AK172" s="373">
        <v>10</v>
      </c>
    </row>
    <row r="173" spans="1:37" s="11" customFormat="1" ht="15">
      <c r="A173" s="1">
        <v>1</v>
      </c>
      <c r="C173" s="402"/>
      <c r="D173" s="403"/>
      <c r="E173" s="404"/>
      <c r="F173" s="404"/>
      <c r="G173" s="404"/>
      <c r="H173" s="404"/>
      <c r="I173" s="404"/>
      <c r="J173" s="404"/>
      <c r="K173" s="404"/>
      <c r="L173" s="404"/>
      <c r="M173" s="404"/>
      <c r="O173" s="441" t="s">
        <v>504</v>
      </c>
      <c r="P173" s="442" t="s">
        <v>80</v>
      </c>
      <c r="Q173" s="443"/>
      <c r="R173" s="444">
        <f t="shared" si="8"/>
        <v>2285.9699999999998</v>
      </c>
      <c r="S173" s="443"/>
      <c r="T173" s="445">
        <v>2285.9699999999998</v>
      </c>
      <c r="U173" s="443"/>
      <c r="V173" s="446"/>
      <c r="W173" s="443"/>
      <c r="X173" s="444"/>
      <c r="Y173" s="447">
        <v>38688</v>
      </c>
      <c r="Z173" s="444">
        <v>12</v>
      </c>
      <c r="AA173" s="447" t="s">
        <v>505</v>
      </c>
      <c r="AB173" s="448" t="s">
        <v>113</v>
      </c>
      <c r="AC173" s="449">
        <v>1</v>
      </c>
      <c r="AD173" s="441" t="str">
        <f t="shared" si="9"/>
        <v>MOTOCOSITOARE FS 300</v>
      </c>
      <c r="AE173" s="450" t="s">
        <v>506</v>
      </c>
      <c r="AF173" s="451" t="s">
        <v>517</v>
      </c>
      <c r="AG173" s="443"/>
      <c r="AH173" s="444">
        <f t="shared" si="10"/>
        <v>2285.9699999999998</v>
      </c>
      <c r="AI173" s="452">
        <v>6</v>
      </c>
      <c r="AJ173" s="452"/>
      <c r="AK173" s="453">
        <v>10</v>
      </c>
    </row>
    <row r="174" spans="1:37" s="11" customFormat="1" ht="15">
      <c r="A174" s="1">
        <v>1</v>
      </c>
      <c r="C174" s="402"/>
      <c r="D174" s="403"/>
      <c r="E174" s="404"/>
      <c r="F174" s="404"/>
      <c r="G174" s="404"/>
      <c r="H174" s="404"/>
      <c r="I174" s="404"/>
      <c r="J174" s="404"/>
      <c r="K174" s="404"/>
      <c r="L174" s="404"/>
      <c r="M174" s="404"/>
      <c r="O174" s="441" t="s">
        <v>504</v>
      </c>
      <c r="P174" s="442" t="s">
        <v>80</v>
      </c>
      <c r="Q174" s="443"/>
      <c r="R174" s="444">
        <f t="shared" si="8"/>
        <v>2285.9699999999998</v>
      </c>
      <c r="S174" s="443"/>
      <c r="T174" s="445">
        <v>2285.9699999999998</v>
      </c>
      <c r="U174" s="443"/>
      <c r="V174" s="446"/>
      <c r="W174" s="443"/>
      <c r="X174" s="444"/>
      <c r="Y174" s="447">
        <v>38688</v>
      </c>
      <c r="Z174" s="444">
        <v>12</v>
      </c>
      <c r="AA174" s="447" t="s">
        <v>505</v>
      </c>
      <c r="AB174" s="448" t="s">
        <v>113</v>
      </c>
      <c r="AC174" s="449">
        <v>1</v>
      </c>
      <c r="AD174" s="441" t="str">
        <f t="shared" si="9"/>
        <v>MOTOCOSITOARE FS 300</v>
      </c>
      <c r="AE174" s="450" t="s">
        <v>506</v>
      </c>
      <c r="AF174" s="451" t="s">
        <v>518</v>
      </c>
      <c r="AG174" s="443"/>
      <c r="AH174" s="444">
        <f t="shared" si="10"/>
        <v>2285.9699999999998</v>
      </c>
      <c r="AI174" s="452">
        <v>6</v>
      </c>
      <c r="AJ174" s="452"/>
      <c r="AK174" s="453">
        <v>10</v>
      </c>
    </row>
    <row r="175" spans="1:37" ht="15">
      <c r="A175" s="1">
        <v>1</v>
      </c>
      <c r="O175" s="369" t="s">
        <v>519</v>
      </c>
      <c r="P175" s="94" t="s">
        <v>80</v>
      </c>
      <c r="Q175" s="370"/>
      <c r="R175" s="103">
        <f t="shared" si="8"/>
        <v>2172.6</v>
      </c>
      <c r="S175" s="370"/>
      <c r="T175" s="182">
        <v>2172.6</v>
      </c>
      <c r="U175" s="370"/>
      <c r="V175" s="326"/>
      <c r="W175" s="370"/>
      <c r="X175" s="103"/>
      <c r="Y175" s="336">
        <v>38688</v>
      </c>
      <c r="Z175" s="103">
        <v>12</v>
      </c>
      <c r="AA175" s="336" t="s">
        <v>520</v>
      </c>
      <c r="AB175" s="98" t="s">
        <v>113</v>
      </c>
      <c r="AC175" s="99">
        <v>1</v>
      </c>
      <c r="AD175" s="369" t="str">
        <f t="shared" si="9"/>
        <v>MOTOFIERASTRAU CU MOT TERMIC VEGETATIE MS 361</v>
      </c>
      <c r="AE175" s="371" t="s">
        <v>521</v>
      </c>
      <c r="AF175" s="372" t="s">
        <v>522</v>
      </c>
      <c r="AG175" s="370"/>
      <c r="AH175" s="103">
        <f t="shared" si="10"/>
        <v>2172.6</v>
      </c>
      <c r="AI175" s="184">
        <v>2</v>
      </c>
      <c r="AJ175" s="184"/>
      <c r="AK175" s="373">
        <v>10</v>
      </c>
    </row>
    <row r="176" spans="1:37" ht="15">
      <c r="A176" s="1">
        <v>1</v>
      </c>
      <c r="O176" s="369" t="s">
        <v>519</v>
      </c>
      <c r="P176" s="94" t="s">
        <v>80</v>
      </c>
      <c r="Q176" s="370"/>
      <c r="R176" s="103">
        <f t="shared" si="8"/>
        <v>2172.6</v>
      </c>
      <c r="S176" s="370"/>
      <c r="T176" s="182">
        <v>2172.6</v>
      </c>
      <c r="U176" s="370"/>
      <c r="V176" s="326"/>
      <c r="W176" s="370"/>
      <c r="X176" s="103"/>
      <c r="Y176" s="336">
        <v>38688</v>
      </c>
      <c r="Z176" s="103">
        <v>12</v>
      </c>
      <c r="AA176" s="336" t="s">
        <v>520</v>
      </c>
      <c r="AB176" s="98" t="s">
        <v>113</v>
      </c>
      <c r="AC176" s="99">
        <v>1</v>
      </c>
      <c r="AD176" s="369" t="str">
        <f t="shared" si="9"/>
        <v>MOTOFIERASTRAU CU MOT TERMIC VEGETATIE MS 361</v>
      </c>
      <c r="AE176" s="371" t="s">
        <v>521</v>
      </c>
      <c r="AF176" s="372" t="s">
        <v>523</v>
      </c>
      <c r="AG176" s="370"/>
      <c r="AH176" s="103">
        <f t="shared" si="10"/>
        <v>2172.6</v>
      </c>
      <c r="AI176" s="184">
        <v>2</v>
      </c>
      <c r="AJ176" s="184"/>
      <c r="AK176" s="373">
        <v>10</v>
      </c>
    </row>
    <row r="177" spans="1:37" ht="15">
      <c r="A177" s="1">
        <v>1</v>
      </c>
      <c r="O177" s="369" t="s">
        <v>519</v>
      </c>
      <c r="P177" s="94" t="s">
        <v>80</v>
      </c>
      <c r="Q177" s="370"/>
      <c r="R177" s="103">
        <f t="shared" si="8"/>
        <v>2172.6</v>
      </c>
      <c r="S177" s="370"/>
      <c r="T177" s="182">
        <v>2172.6</v>
      </c>
      <c r="U177" s="370"/>
      <c r="V177" s="326"/>
      <c r="W177" s="370"/>
      <c r="X177" s="103"/>
      <c r="Y177" s="336">
        <v>38688</v>
      </c>
      <c r="Z177" s="103">
        <v>12</v>
      </c>
      <c r="AA177" s="336" t="s">
        <v>520</v>
      </c>
      <c r="AB177" s="98" t="s">
        <v>113</v>
      </c>
      <c r="AC177" s="99">
        <v>1</v>
      </c>
      <c r="AD177" s="369" t="str">
        <f t="shared" si="9"/>
        <v>MOTOFIERASTRAU CU MOT TERMIC VEGETATIE MS 361</v>
      </c>
      <c r="AE177" s="371" t="s">
        <v>521</v>
      </c>
      <c r="AF177" s="372" t="s">
        <v>524</v>
      </c>
      <c r="AG177" s="370"/>
      <c r="AH177" s="103">
        <f t="shared" si="10"/>
        <v>2172.6</v>
      </c>
      <c r="AI177" s="184">
        <v>2</v>
      </c>
      <c r="AJ177" s="184"/>
      <c r="AK177" s="373">
        <v>10</v>
      </c>
    </row>
    <row r="178" spans="1:37" ht="15">
      <c r="A178" s="1">
        <v>1</v>
      </c>
      <c r="O178" s="369" t="s">
        <v>525</v>
      </c>
      <c r="P178" s="94" t="s">
        <v>80</v>
      </c>
      <c r="Q178" s="370"/>
      <c r="R178" s="103">
        <f t="shared" si="8"/>
        <v>2762.45</v>
      </c>
      <c r="S178" s="370"/>
      <c r="T178" s="182">
        <v>2762.45</v>
      </c>
      <c r="U178" s="370"/>
      <c r="V178" s="326"/>
      <c r="W178" s="370"/>
      <c r="X178" s="103"/>
      <c r="Y178" s="336">
        <v>38688</v>
      </c>
      <c r="Z178" s="103">
        <v>12</v>
      </c>
      <c r="AA178" s="336" t="s">
        <v>526</v>
      </c>
      <c r="AB178" s="98" t="s">
        <v>113</v>
      </c>
      <c r="AC178" s="99">
        <v>1</v>
      </c>
      <c r="AD178" s="369" t="str">
        <f t="shared" si="9"/>
        <v>ELECTROCOMPRESOR PORTABIL CT4/470/200</v>
      </c>
      <c r="AE178" s="371" t="s">
        <v>527</v>
      </c>
      <c r="AF178" s="372" t="s">
        <v>528</v>
      </c>
      <c r="AG178" s="370"/>
      <c r="AH178" s="103">
        <f t="shared" si="10"/>
        <v>2762.45</v>
      </c>
      <c r="AI178" s="184">
        <v>4</v>
      </c>
      <c r="AJ178" s="184"/>
      <c r="AK178" s="373">
        <v>10</v>
      </c>
    </row>
    <row r="179" spans="1:37" ht="15">
      <c r="A179" s="1">
        <v>1</v>
      </c>
      <c r="O179" s="369" t="s">
        <v>529</v>
      </c>
      <c r="P179" s="94" t="s">
        <v>80</v>
      </c>
      <c r="Q179" s="370"/>
      <c r="R179" s="103">
        <f t="shared" si="8"/>
        <v>5514</v>
      </c>
      <c r="S179" s="370"/>
      <c r="T179" s="182">
        <v>5514</v>
      </c>
      <c r="U179" s="370"/>
      <c r="V179" s="326"/>
      <c r="W179" s="370"/>
      <c r="X179" s="103"/>
      <c r="Y179" s="336">
        <v>38713</v>
      </c>
      <c r="Z179" s="103">
        <v>12</v>
      </c>
      <c r="AA179" s="336" t="s">
        <v>530</v>
      </c>
      <c r="AB179" s="98" t="s">
        <v>113</v>
      </c>
      <c r="AC179" s="99">
        <v>1</v>
      </c>
      <c r="AD179" s="369" t="str">
        <f t="shared" si="9"/>
        <v>GENERATOR ESE 606 HS 6T</v>
      </c>
      <c r="AE179" s="371" t="s">
        <v>531</v>
      </c>
      <c r="AF179" s="372" t="s">
        <v>532</v>
      </c>
      <c r="AG179" s="370"/>
      <c r="AH179" s="103">
        <f t="shared" si="10"/>
        <v>5514</v>
      </c>
      <c r="AI179" s="184">
        <v>12</v>
      </c>
      <c r="AJ179" s="184"/>
      <c r="AK179" s="373">
        <v>10</v>
      </c>
    </row>
    <row r="180" spans="1:37" ht="15">
      <c r="A180" s="1">
        <v>1</v>
      </c>
      <c r="O180" s="369" t="s">
        <v>529</v>
      </c>
      <c r="P180" s="94" t="s">
        <v>80</v>
      </c>
      <c r="Q180" s="370"/>
      <c r="R180" s="103">
        <f t="shared" si="8"/>
        <v>5514</v>
      </c>
      <c r="S180" s="370"/>
      <c r="T180" s="182">
        <v>5514</v>
      </c>
      <c r="U180" s="370"/>
      <c r="V180" s="326"/>
      <c r="W180" s="370"/>
      <c r="X180" s="103"/>
      <c r="Y180" s="336">
        <v>38713</v>
      </c>
      <c r="Z180" s="103">
        <v>12</v>
      </c>
      <c r="AA180" s="336" t="s">
        <v>530</v>
      </c>
      <c r="AB180" s="98" t="s">
        <v>113</v>
      </c>
      <c r="AC180" s="99">
        <v>1</v>
      </c>
      <c r="AD180" s="369" t="str">
        <f t="shared" si="9"/>
        <v>GENERATOR ESE 606 HS 6T</v>
      </c>
      <c r="AE180" s="371" t="s">
        <v>531</v>
      </c>
      <c r="AF180" s="372" t="s">
        <v>533</v>
      </c>
      <c r="AG180" s="370"/>
      <c r="AH180" s="103">
        <f t="shared" si="10"/>
        <v>5514</v>
      </c>
      <c r="AI180" s="184">
        <v>12</v>
      </c>
      <c r="AJ180" s="184"/>
      <c r="AK180" s="373">
        <v>10</v>
      </c>
    </row>
    <row r="181" spans="1:37" ht="15">
      <c r="A181" s="1">
        <v>1</v>
      </c>
      <c r="O181" s="369" t="s">
        <v>529</v>
      </c>
      <c r="P181" s="94" t="s">
        <v>80</v>
      </c>
      <c r="Q181" s="370"/>
      <c r="R181" s="103">
        <f t="shared" si="8"/>
        <v>5514</v>
      </c>
      <c r="S181" s="370"/>
      <c r="T181" s="182">
        <v>5514</v>
      </c>
      <c r="U181" s="370"/>
      <c r="V181" s="326"/>
      <c r="W181" s="370"/>
      <c r="X181" s="103"/>
      <c r="Y181" s="336">
        <v>38713</v>
      </c>
      <c r="Z181" s="103">
        <v>12</v>
      </c>
      <c r="AA181" s="336" t="s">
        <v>530</v>
      </c>
      <c r="AB181" s="98" t="s">
        <v>113</v>
      </c>
      <c r="AC181" s="99">
        <v>1</v>
      </c>
      <c r="AD181" s="369" t="str">
        <f t="shared" si="9"/>
        <v>GENERATOR ESE 606 HS 6T</v>
      </c>
      <c r="AE181" s="371" t="s">
        <v>531</v>
      </c>
      <c r="AF181" s="372" t="s">
        <v>534</v>
      </c>
      <c r="AG181" s="370"/>
      <c r="AH181" s="103">
        <f t="shared" si="10"/>
        <v>5514</v>
      </c>
      <c r="AI181" s="184">
        <v>12</v>
      </c>
      <c r="AJ181" s="184"/>
      <c r="AK181" s="373">
        <v>10</v>
      </c>
    </row>
    <row r="182" spans="1:37" ht="15">
      <c r="A182" s="1">
        <v>1</v>
      </c>
      <c r="O182" s="369" t="s">
        <v>529</v>
      </c>
      <c r="P182" s="94" t="s">
        <v>80</v>
      </c>
      <c r="Q182" s="370"/>
      <c r="R182" s="103">
        <f t="shared" si="8"/>
        <v>5514</v>
      </c>
      <c r="S182" s="370"/>
      <c r="T182" s="182">
        <v>5514</v>
      </c>
      <c r="U182" s="370"/>
      <c r="V182" s="326"/>
      <c r="W182" s="370"/>
      <c r="X182" s="103"/>
      <c r="Y182" s="336">
        <v>38713</v>
      </c>
      <c r="Z182" s="103">
        <v>12</v>
      </c>
      <c r="AA182" s="336" t="s">
        <v>530</v>
      </c>
      <c r="AB182" s="98" t="s">
        <v>113</v>
      </c>
      <c r="AC182" s="99">
        <v>1</v>
      </c>
      <c r="AD182" s="369" t="str">
        <f t="shared" si="9"/>
        <v>GENERATOR ESE 606 HS 6T</v>
      </c>
      <c r="AE182" s="371" t="s">
        <v>531</v>
      </c>
      <c r="AF182" s="372" t="s">
        <v>535</v>
      </c>
      <c r="AG182" s="370"/>
      <c r="AH182" s="103">
        <f t="shared" si="10"/>
        <v>5514</v>
      </c>
      <c r="AI182" s="184">
        <v>12</v>
      </c>
      <c r="AJ182" s="184"/>
      <c r="AK182" s="373">
        <v>10</v>
      </c>
    </row>
    <row r="183" spans="1:37" s="9" customFormat="1" ht="15">
      <c r="A183" s="1">
        <v>1</v>
      </c>
      <c r="C183" s="395"/>
      <c r="D183" s="396"/>
      <c r="E183" s="397"/>
      <c r="F183" s="397"/>
      <c r="G183" s="397"/>
      <c r="H183" s="397"/>
      <c r="I183" s="397"/>
      <c r="J183" s="397"/>
      <c r="K183" s="397"/>
      <c r="L183" s="397"/>
      <c r="M183" s="397"/>
      <c r="O183" s="369" t="s">
        <v>536</v>
      </c>
      <c r="P183" s="94" t="s">
        <v>80</v>
      </c>
      <c r="Q183" s="370"/>
      <c r="R183" s="103">
        <f t="shared" si="8"/>
        <v>5156</v>
      </c>
      <c r="S183" s="370"/>
      <c r="T183" s="182">
        <v>5156</v>
      </c>
      <c r="U183" s="370"/>
      <c r="V183" s="326"/>
      <c r="W183" s="370"/>
      <c r="X183" s="103"/>
      <c r="Y183" s="336">
        <v>38716</v>
      </c>
      <c r="Z183" s="103">
        <v>12</v>
      </c>
      <c r="AA183" s="336" t="s">
        <v>537</v>
      </c>
      <c r="AB183" s="98" t="s">
        <v>113</v>
      </c>
      <c r="AC183" s="99">
        <v>2</v>
      </c>
      <c r="AD183" s="369" t="str">
        <f t="shared" si="9"/>
        <v>SCANNER A3</v>
      </c>
      <c r="AE183" s="371" t="s">
        <v>368</v>
      </c>
      <c r="AF183" s="372" t="s">
        <v>538</v>
      </c>
      <c r="AG183" s="370"/>
      <c r="AH183" s="103">
        <f t="shared" si="10"/>
        <v>5156</v>
      </c>
      <c r="AI183" s="184">
        <v>2</v>
      </c>
      <c r="AJ183" s="184"/>
      <c r="AK183" s="373">
        <v>10</v>
      </c>
    </row>
    <row r="184" spans="1:37" s="9" customFormat="1" ht="15">
      <c r="A184" s="1">
        <v>1</v>
      </c>
      <c r="C184" s="395"/>
      <c r="D184" s="396"/>
      <c r="E184" s="397"/>
      <c r="F184" s="397"/>
      <c r="G184" s="397"/>
      <c r="H184" s="397"/>
      <c r="I184" s="397"/>
      <c r="J184" s="397"/>
      <c r="K184" s="397"/>
      <c r="L184" s="397"/>
      <c r="M184" s="397"/>
      <c r="O184" s="369" t="s">
        <v>539</v>
      </c>
      <c r="P184" s="94" t="s">
        <v>80</v>
      </c>
      <c r="Q184" s="370"/>
      <c r="R184" s="103">
        <f t="shared" si="8"/>
        <v>31028</v>
      </c>
      <c r="S184" s="370"/>
      <c r="T184" s="182">
        <v>31028</v>
      </c>
      <c r="U184" s="370"/>
      <c r="V184" s="326"/>
      <c r="W184" s="370"/>
      <c r="X184" s="103"/>
      <c r="Y184" s="336">
        <v>38716</v>
      </c>
      <c r="Z184" s="103">
        <v>12</v>
      </c>
      <c r="AA184" s="336" t="s">
        <v>540</v>
      </c>
      <c r="AB184" s="98" t="s">
        <v>113</v>
      </c>
      <c r="AC184" s="99">
        <v>3</v>
      </c>
      <c r="AD184" s="369" t="str">
        <f t="shared" si="9"/>
        <v>SCANNER A0 COLOR</v>
      </c>
      <c r="AE184" s="371" t="s">
        <v>368</v>
      </c>
      <c r="AF184" s="372" t="s">
        <v>541</v>
      </c>
      <c r="AG184" s="370"/>
      <c r="AH184" s="103">
        <f t="shared" si="10"/>
        <v>31028</v>
      </c>
      <c r="AI184" s="184">
        <v>2</v>
      </c>
      <c r="AJ184" s="184"/>
      <c r="AK184" s="373">
        <v>10</v>
      </c>
    </row>
    <row r="185" spans="1:37" s="9" customFormat="1" ht="15">
      <c r="A185" s="1">
        <v>1</v>
      </c>
      <c r="C185" s="395"/>
      <c r="D185" s="396"/>
      <c r="E185" s="397"/>
      <c r="F185" s="397"/>
      <c r="G185" s="397"/>
      <c r="H185" s="397"/>
      <c r="I185" s="397"/>
      <c r="J185" s="397"/>
      <c r="K185" s="397"/>
      <c r="L185" s="397"/>
      <c r="M185" s="397"/>
      <c r="O185" s="369" t="s">
        <v>542</v>
      </c>
      <c r="P185" s="94" t="s">
        <v>80</v>
      </c>
      <c r="Q185" s="370"/>
      <c r="R185" s="103">
        <f t="shared" si="8"/>
        <v>12670.72</v>
      </c>
      <c r="S185" s="370"/>
      <c r="T185" s="182">
        <v>12670.72</v>
      </c>
      <c r="U185" s="370"/>
      <c r="V185" s="326"/>
      <c r="W185" s="370"/>
      <c r="X185" s="103"/>
      <c r="Y185" s="336">
        <v>38716</v>
      </c>
      <c r="Z185" s="103">
        <v>12</v>
      </c>
      <c r="AA185" s="336" t="s">
        <v>543</v>
      </c>
      <c r="AB185" s="98" t="s">
        <v>113</v>
      </c>
      <c r="AC185" s="99">
        <v>4</v>
      </c>
      <c r="AD185" s="369" t="str">
        <f t="shared" si="9"/>
        <v>PLOTER COLOR A0</v>
      </c>
      <c r="AE185" s="371" t="s">
        <v>368</v>
      </c>
      <c r="AF185" s="372" t="s">
        <v>544</v>
      </c>
      <c r="AG185" s="370"/>
      <c r="AH185" s="103">
        <f t="shared" si="10"/>
        <v>12670.72</v>
      </c>
      <c r="AI185" s="184">
        <v>2</v>
      </c>
      <c r="AJ185" s="184"/>
      <c r="AK185" s="373">
        <v>10</v>
      </c>
    </row>
    <row r="186" spans="1:37" s="9" customFormat="1" ht="15">
      <c r="A186" s="1">
        <v>1</v>
      </c>
      <c r="C186" s="395"/>
      <c r="D186" s="396"/>
      <c r="E186" s="397"/>
      <c r="F186" s="397"/>
      <c r="G186" s="397"/>
      <c r="H186" s="397"/>
      <c r="I186" s="397"/>
      <c r="J186" s="397"/>
      <c r="K186" s="397"/>
      <c r="L186" s="397"/>
      <c r="M186" s="397"/>
      <c r="O186" s="369" t="s">
        <v>545</v>
      </c>
      <c r="P186" s="94" t="s">
        <v>80</v>
      </c>
      <c r="Q186" s="370"/>
      <c r="R186" s="103">
        <f t="shared" si="8"/>
        <v>1783.48</v>
      </c>
      <c r="S186" s="370"/>
      <c r="T186" s="182">
        <v>1783.48</v>
      </c>
      <c r="U186" s="370"/>
      <c r="V186" s="326"/>
      <c r="W186" s="370"/>
      <c r="X186" s="103"/>
      <c r="Y186" s="336">
        <v>38716</v>
      </c>
      <c r="Z186" s="103">
        <v>12</v>
      </c>
      <c r="AA186" s="336" t="s">
        <v>546</v>
      </c>
      <c r="AB186" s="98" t="s">
        <v>113</v>
      </c>
      <c r="AC186" s="99">
        <v>5</v>
      </c>
      <c r="AD186" s="369" t="str">
        <f t="shared" si="9"/>
        <v>IMPRIMANTA EPSON FX890 MATRICIALA A4</v>
      </c>
      <c r="AE186" s="371" t="s">
        <v>368</v>
      </c>
      <c r="AF186" s="372" t="s">
        <v>547</v>
      </c>
      <c r="AG186" s="370"/>
      <c r="AH186" s="103">
        <f t="shared" si="10"/>
        <v>1783.48</v>
      </c>
      <c r="AI186" s="184">
        <v>2</v>
      </c>
      <c r="AJ186" s="184"/>
      <c r="AK186" s="373">
        <v>10</v>
      </c>
    </row>
    <row r="187" spans="1:37" s="9" customFormat="1" ht="15">
      <c r="A187" s="1">
        <v>1</v>
      </c>
      <c r="C187" s="395"/>
      <c r="D187" s="396"/>
      <c r="E187" s="397"/>
      <c r="F187" s="397"/>
      <c r="G187" s="397"/>
      <c r="H187" s="397"/>
      <c r="I187" s="397"/>
      <c r="J187" s="397"/>
      <c r="K187" s="397"/>
      <c r="L187" s="397"/>
      <c r="M187" s="397"/>
      <c r="O187" s="369" t="s">
        <v>545</v>
      </c>
      <c r="P187" s="94" t="s">
        <v>80</v>
      </c>
      <c r="Q187" s="370"/>
      <c r="R187" s="103">
        <f t="shared" si="8"/>
        <v>1783.48</v>
      </c>
      <c r="S187" s="370"/>
      <c r="T187" s="182">
        <v>1783.48</v>
      </c>
      <c r="U187" s="370"/>
      <c r="V187" s="326"/>
      <c r="W187" s="370"/>
      <c r="X187" s="103"/>
      <c r="Y187" s="336">
        <v>38716</v>
      </c>
      <c r="Z187" s="103">
        <v>12</v>
      </c>
      <c r="AA187" s="336" t="s">
        <v>546</v>
      </c>
      <c r="AB187" s="98" t="s">
        <v>113</v>
      </c>
      <c r="AC187" s="99">
        <v>6</v>
      </c>
      <c r="AD187" s="369" t="str">
        <f t="shared" si="9"/>
        <v>IMPRIMANTA EPSON FX890 MATRICIALA A4</v>
      </c>
      <c r="AE187" s="371" t="s">
        <v>368</v>
      </c>
      <c r="AF187" s="372" t="s">
        <v>548</v>
      </c>
      <c r="AG187" s="370"/>
      <c r="AH187" s="103">
        <f t="shared" si="10"/>
        <v>1783.48</v>
      </c>
      <c r="AI187" s="184">
        <v>2</v>
      </c>
      <c r="AJ187" s="184"/>
      <c r="AK187" s="373">
        <v>10</v>
      </c>
    </row>
    <row r="188" spans="1:37" s="9" customFormat="1" ht="15">
      <c r="A188" s="1">
        <v>1</v>
      </c>
      <c r="C188" s="395"/>
      <c r="D188" s="396"/>
      <c r="E188" s="397"/>
      <c r="F188" s="397"/>
      <c r="G188" s="397"/>
      <c r="H188" s="397"/>
      <c r="I188" s="397"/>
      <c r="J188" s="397"/>
      <c r="K188" s="397"/>
      <c r="L188" s="397"/>
      <c r="M188" s="397"/>
      <c r="O188" s="369" t="s">
        <v>545</v>
      </c>
      <c r="P188" s="94" t="s">
        <v>80</v>
      </c>
      <c r="Q188" s="370"/>
      <c r="R188" s="103">
        <f t="shared" si="8"/>
        <v>1783.48</v>
      </c>
      <c r="S188" s="370"/>
      <c r="T188" s="182">
        <v>1783.48</v>
      </c>
      <c r="U188" s="370"/>
      <c r="V188" s="326"/>
      <c r="W188" s="370"/>
      <c r="X188" s="103"/>
      <c r="Y188" s="336">
        <v>38716</v>
      </c>
      <c r="Z188" s="103">
        <v>12</v>
      </c>
      <c r="AA188" s="336" t="s">
        <v>546</v>
      </c>
      <c r="AB188" s="98" t="s">
        <v>113</v>
      </c>
      <c r="AC188" s="99">
        <v>7</v>
      </c>
      <c r="AD188" s="369" t="str">
        <f t="shared" si="9"/>
        <v>IMPRIMANTA EPSON FX890 MATRICIALA A4</v>
      </c>
      <c r="AE188" s="371" t="s">
        <v>368</v>
      </c>
      <c r="AF188" s="372" t="s">
        <v>549</v>
      </c>
      <c r="AG188" s="370"/>
      <c r="AH188" s="103">
        <f t="shared" si="10"/>
        <v>1783.48</v>
      </c>
      <c r="AI188" s="184">
        <v>2</v>
      </c>
      <c r="AJ188" s="184"/>
      <c r="AK188" s="373">
        <v>10</v>
      </c>
    </row>
    <row r="189" spans="1:37" s="9" customFormat="1" ht="15">
      <c r="A189" s="1">
        <v>1</v>
      </c>
      <c r="C189" s="395"/>
      <c r="D189" s="396"/>
      <c r="E189" s="397"/>
      <c r="F189" s="397"/>
      <c r="G189" s="397"/>
      <c r="H189" s="397"/>
      <c r="I189" s="397"/>
      <c r="J189" s="397"/>
      <c r="K189" s="397"/>
      <c r="L189" s="397"/>
      <c r="M189" s="397"/>
      <c r="O189" s="369" t="s">
        <v>545</v>
      </c>
      <c r="P189" s="94" t="s">
        <v>80</v>
      </c>
      <c r="Q189" s="370"/>
      <c r="R189" s="103">
        <f t="shared" si="8"/>
        <v>1783.48</v>
      </c>
      <c r="S189" s="370"/>
      <c r="T189" s="182">
        <v>1783.48</v>
      </c>
      <c r="U189" s="370"/>
      <c r="V189" s="326"/>
      <c r="W189" s="370"/>
      <c r="X189" s="103"/>
      <c r="Y189" s="336">
        <v>38716</v>
      </c>
      <c r="Z189" s="103">
        <v>12</v>
      </c>
      <c r="AA189" s="336" t="s">
        <v>546</v>
      </c>
      <c r="AB189" s="98" t="s">
        <v>113</v>
      </c>
      <c r="AC189" s="99">
        <v>8</v>
      </c>
      <c r="AD189" s="369" t="str">
        <f t="shared" si="9"/>
        <v>IMPRIMANTA EPSON FX890 MATRICIALA A4</v>
      </c>
      <c r="AE189" s="371" t="s">
        <v>368</v>
      </c>
      <c r="AF189" s="372" t="s">
        <v>550</v>
      </c>
      <c r="AG189" s="370"/>
      <c r="AH189" s="103">
        <f t="shared" si="10"/>
        <v>1783.48</v>
      </c>
      <c r="AI189" s="184">
        <v>2</v>
      </c>
      <c r="AJ189" s="184"/>
      <c r="AK189" s="373">
        <v>10</v>
      </c>
    </row>
    <row r="190" spans="1:37" s="9" customFormat="1" ht="15">
      <c r="A190" s="1">
        <v>1</v>
      </c>
      <c r="C190" s="395"/>
      <c r="D190" s="396"/>
      <c r="E190" s="397"/>
      <c r="F190" s="397"/>
      <c r="G190" s="397"/>
      <c r="H190" s="397"/>
      <c r="I190" s="397"/>
      <c r="J190" s="397"/>
      <c r="K190" s="397"/>
      <c r="L190" s="397"/>
      <c r="M190" s="397"/>
      <c r="O190" s="369" t="s">
        <v>545</v>
      </c>
      <c r="P190" s="94" t="s">
        <v>80</v>
      </c>
      <c r="Q190" s="370"/>
      <c r="R190" s="103">
        <f t="shared" si="8"/>
        <v>1783.48</v>
      </c>
      <c r="S190" s="370"/>
      <c r="T190" s="182">
        <v>1783.48</v>
      </c>
      <c r="U190" s="370"/>
      <c r="V190" s="326"/>
      <c r="W190" s="370"/>
      <c r="X190" s="103"/>
      <c r="Y190" s="336">
        <v>38716</v>
      </c>
      <c r="Z190" s="103">
        <v>12</v>
      </c>
      <c r="AA190" s="336" t="s">
        <v>546</v>
      </c>
      <c r="AB190" s="98" t="s">
        <v>113</v>
      </c>
      <c r="AC190" s="99">
        <v>9</v>
      </c>
      <c r="AD190" s="369" t="str">
        <f t="shared" si="9"/>
        <v>IMPRIMANTA EPSON FX890 MATRICIALA A4</v>
      </c>
      <c r="AE190" s="371" t="s">
        <v>368</v>
      </c>
      <c r="AF190" s="372" t="s">
        <v>551</v>
      </c>
      <c r="AG190" s="370"/>
      <c r="AH190" s="103">
        <f t="shared" si="10"/>
        <v>1783.48</v>
      </c>
      <c r="AI190" s="184">
        <v>2</v>
      </c>
      <c r="AJ190" s="184"/>
      <c r="AK190" s="373">
        <v>10</v>
      </c>
    </row>
    <row r="191" spans="1:37" s="9" customFormat="1" ht="15">
      <c r="A191" s="1">
        <v>1</v>
      </c>
      <c r="C191" s="395"/>
      <c r="D191" s="396"/>
      <c r="E191" s="397"/>
      <c r="F191" s="397"/>
      <c r="G191" s="397"/>
      <c r="H191" s="397"/>
      <c r="I191" s="397"/>
      <c r="J191" s="397"/>
      <c r="K191" s="397"/>
      <c r="L191" s="397"/>
      <c r="M191" s="397"/>
      <c r="O191" s="369" t="s">
        <v>545</v>
      </c>
      <c r="P191" s="94" t="s">
        <v>80</v>
      </c>
      <c r="Q191" s="370"/>
      <c r="R191" s="103">
        <f t="shared" si="8"/>
        <v>1783.48</v>
      </c>
      <c r="S191" s="370"/>
      <c r="T191" s="182">
        <v>1783.48</v>
      </c>
      <c r="U191" s="370"/>
      <c r="V191" s="326"/>
      <c r="W191" s="370"/>
      <c r="X191" s="103"/>
      <c r="Y191" s="336">
        <v>38716</v>
      </c>
      <c r="Z191" s="103">
        <v>12</v>
      </c>
      <c r="AA191" s="336" t="s">
        <v>546</v>
      </c>
      <c r="AB191" s="98" t="s">
        <v>113</v>
      </c>
      <c r="AC191" s="99">
        <v>10</v>
      </c>
      <c r="AD191" s="369" t="str">
        <f t="shared" si="9"/>
        <v>IMPRIMANTA EPSON FX890 MATRICIALA A4</v>
      </c>
      <c r="AE191" s="371" t="s">
        <v>368</v>
      </c>
      <c r="AF191" s="372" t="s">
        <v>552</v>
      </c>
      <c r="AG191" s="370"/>
      <c r="AH191" s="103">
        <f t="shared" si="10"/>
        <v>1783.48</v>
      </c>
      <c r="AI191" s="184">
        <v>2</v>
      </c>
      <c r="AJ191" s="184"/>
      <c r="AK191" s="373">
        <v>10</v>
      </c>
    </row>
    <row r="192" spans="1:37" s="9" customFormat="1" ht="15">
      <c r="A192" s="1">
        <v>1</v>
      </c>
      <c r="C192" s="395"/>
      <c r="D192" s="396"/>
      <c r="E192" s="397"/>
      <c r="F192" s="397"/>
      <c r="G192" s="397"/>
      <c r="H192" s="397"/>
      <c r="I192" s="397"/>
      <c r="J192" s="397"/>
      <c r="K192" s="397"/>
      <c r="L192" s="397"/>
      <c r="M192" s="397"/>
      <c r="O192" s="369" t="s">
        <v>545</v>
      </c>
      <c r="P192" s="94" t="s">
        <v>80</v>
      </c>
      <c r="Q192" s="370"/>
      <c r="R192" s="103">
        <f t="shared" si="8"/>
        <v>1783.48</v>
      </c>
      <c r="S192" s="370"/>
      <c r="T192" s="182">
        <v>1783.48</v>
      </c>
      <c r="U192" s="370"/>
      <c r="V192" s="326"/>
      <c r="W192" s="370"/>
      <c r="X192" s="103"/>
      <c r="Y192" s="336">
        <v>38716</v>
      </c>
      <c r="Z192" s="103">
        <v>12</v>
      </c>
      <c r="AA192" s="336" t="s">
        <v>546</v>
      </c>
      <c r="AB192" s="98" t="s">
        <v>113</v>
      </c>
      <c r="AC192" s="99">
        <v>11</v>
      </c>
      <c r="AD192" s="369" t="str">
        <f t="shared" si="9"/>
        <v>IMPRIMANTA EPSON FX890 MATRICIALA A4</v>
      </c>
      <c r="AE192" s="371" t="s">
        <v>368</v>
      </c>
      <c r="AF192" s="372" t="s">
        <v>553</v>
      </c>
      <c r="AG192" s="370"/>
      <c r="AH192" s="103">
        <f t="shared" si="10"/>
        <v>1783.48</v>
      </c>
      <c r="AI192" s="184">
        <v>2</v>
      </c>
      <c r="AJ192" s="184"/>
      <c r="AK192" s="373">
        <v>10</v>
      </c>
    </row>
    <row r="193" spans="1:37" s="9" customFormat="1" ht="15">
      <c r="A193" s="1">
        <v>1</v>
      </c>
      <c r="C193" s="395"/>
      <c r="D193" s="396"/>
      <c r="E193" s="397"/>
      <c r="F193" s="397"/>
      <c r="G193" s="397"/>
      <c r="H193" s="397"/>
      <c r="I193" s="397"/>
      <c r="J193" s="397"/>
      <c r="K193" s="397"/>
      <c r="L193" s="397"/>
      <c r="M193" s="397"/>
      <c r="O193" s="369" t="s">
        <v>545</v>
      </c>
      <c r="P193" s="94" t="s">
        <v>80</v>
      </c>
      <c r="Q193" s="370"/>
      <c r="R193" s="103">
        <f t="shared" si="8"/>
        <v>1783.48</v>
      </c>
      <c r="S193" s="370"/>
      <c r="T193" s="182">
        <v>1783.48</v>
      </c>
      <c r="U193" s="370"/>
      <c r="V193" s="326"/>
      <c r="W193" s="370"/>
      <c r="X193" s="103"/>
      <c r="Y193" s="336">
        <v>38716</v>
      </c>
      <c r="Z193" s="103">
        <v>12</v>
      </c>
      <c r="AA193" s="336" t="s">
        <v>546</v>
      </c>
      <c r="AB193" s="98" t="s">
        <v>113</v>
      </c>
      <c r="AC193" s="99">
        <v>12</v>
      </c>
      <c r="AD193" s="369" t="str">
        <f t="shared" si="9"/>
        <v>IMPRIMANTA EPSON FX890 MATRICIALA A4</v>
      </c>
      <c r="AE193" s="371" t="s">
        <v>368</v>
      </c>
      <c r="AF193" s="372" t="s">
        <v>554</v>
      </c>
      <c r="AG193" s="370"/>
      <c r="AH193" s="103">
        <f t="shared" si="10"/>
        <v>1783.48</v>
      </c>
      <c r="AI193" s="184">
        <v>2</v>
      </c>
      <c r="AJ193" s="184"/>
      <c r="AK193" s="373">
        <v>10</v>
      </c>
    </row>
    <row r="194" spans="1:37" s="9" customFormat="1" ht="15">
      <c r="A194" s="1">
        <v>1</v>
      </c>
      <c r="C194" s="395"/>
      <c r="D194" s="396"/>
      <c r="E194" s="397"/>
      <c r="F194" s="397"/>
      <c r="G194" s="397"/>
      <c r="H194" s="397"/>
      <c r="I194" s="397"/>
      <c r="J194" s="397"/>
      <c r="K194" s="397"/>
      <c r="L194" s="397"/>
      <c r="M194" s="397"/>
      <c r="O194" s="369" t="s">
        <v>555</v>
      </c>
      <c r="P194" s="94" t="s">
        <v>80</v>
      </c>
      <c r="Q194" s="370"/>
      <c r="R194" s="103">
        <f t="shared" si="8"/>
        <v>2036.43</v>
      </c>
      <c r="S194" s="370"/>
      <c r="T194" s="182">
        <v>2036.43</v>
      </c>
      <c r="U194" s="370"/>
      <c r="V194" s="326"/>
      <c r="W194" s="370"/>
      <c r="X194" s="103"/>
      <c r="Y194" s="336">
        <v>38716</v>
      </c>
      <c r="Z194" s="103">
        <v>12</v>
      </c>
      <c r="AA194" s="336" t="s">
        <v>556</v>
      </c>
      <c r="AB194" s="98" t="s">
        <v>113</v>
      </c>
      <c r="AC194" s="99">
        <v>13</v>
      </c>
      <c r="AD194" s="369" t="str">
        <f t="shared" si="9"/>
        <v>IMPRIMANTA EPSON FX2190 MATRICIALA A3</v>
      </c>
      <c r="AE194" s="371" t="s">
        <v>368</v>
      </c>
      <c r="AF194" s="372" t="s">
        <v>557</v>
      </c>
      <c r="AG194" s="370"/>
      <c r="AH194" s="103">
        <f t="shared" si="10"/>
        <v>2036.43</v>
      </c>
      <c r="AI194" s="184">
        <v>2</v>
      </c>
      <c r="AJ194" s="184"/>
      <c r="AK194" s="373">
        <v>10</v>
      </c>
    </row>
    <row r="195" spans="1:37" s="9" customFormat="1" ht="15">
      <c r="A195" s="1">
        <v>1</v>
      </c>
      <c r="C195" s="395"/>
      <c r="D195" s="396"/>
      <c r="E195" s="397"/>
      <c r="F195" s="397"/>
      <c r="G195" s="397"/>
      <c r="H195" s="397"/>
      <c r="I195" s="397"/>
      <c r="J195" s="397"/>
      <c r="K195" s="397"/>
      <c r="L195" s="397"/>
      <c r="M195" s="397"/>
      <c r="O195" s="369" t="s">
        <v>555</v>
      </c>
      <c r="P195" s="94" t="s">
        <v>80</v>
      </c>
      <c r="Q195" s="370"/>
      <c r="R195" s="103">
        <f t="shared" si="8"/>
        <v>2036.43</v>
      </c>
      <c r="S195" s="370"/>
      <c r="T195" s="182">
        <v>2036.43</v>
      </c>
      <c r="U195" s="370"/>
      <c r="V195" s="326"/>
      <c r="W195" s="370"/>
      <c r="X195" s="103"/>
      <c r="Y195" s="336">
        <v>38716</v>
      </c>
      <c r="Z195" s="103">
        <v>12</v>
      </c>
      <c r="AA195" s="336" t="s">
        <v>556</v>
      </c>
      <c r="AB195" s="98" t="s">
        <v>113</v>
      </c>
      <c r="AC195" s="99">
        <v>14</v>
      </c>
      <c r="AD195" s="369" t="str">
        <f t="shared" si="9"/>
        <v>IMPRIMANTA EPSON FX2190 MATRICIALA A3</v>
      </c>
      <c r="AE195" s="371" t="s">
        <v>368</v>
      </c>
      <c r="AF195" s="372" t="s">
        <v>558</v>
      </c>
      <c r="AG195" s="370"/>
      <c r="AH195" s="103">
        <f t="shared" si="10"/>
        <v>2036.43</v>
      </c>
      <c r="AI195" s="184">
        <v>2</v>
      </c>
      <c r="AJ195" s="184"/>
      <c r="AK195" s="373">
        <v>10</v>
      </c>
    </row>
    <row r="196" spans="1:37" s="9" customFormat="1" ht="15">
      <c r="A196" s="1">
        <v>1</v>
      </c>
      <c r="C196" s="395"/>
      <c r="D196" s="396"/>
      <c r="E196" s="397"/>
      <c r="F196" s="397"/>
      <c r="G196" s="397"/>
      <c r="H196" s="397"/>
      <c r="I196" s="397"/>
      <c r="J196" s="397"/>
      <c r="K196" s="397"/>
      <c r="L196" s="397"/>
      <c r="M196" s="397"/>
      <c r="O196" s="369" t="s">
        <v>555</v>
      </c>
      <c r="P196" s="94" t="s">
        <v>80</v>
      </c>
      <c r="Q196" s="370"/>
      <c r="R196" s="103">
        <f t="shared" si="8"/>
        <v>2036.43</v>
      </c>
      <c r="S196" s="370"/>
      <c r="T196" s="182">
        <v>2036.43</v>
      </c>
      <c r="U196" s="370"/>
      <c r="V196" s="326"/>
      <c r="W196" s="370"/>
      <c r="X196" s="103"/>
      <c r="Y196" s="336">
        <v>38716</v>
      </c>
      <c r="Z196" s="103">
        <v>12</v>
      </c>
      <c r="AA196" s="336" t="s">
        <v>556</v>
      </c>
      <c r="AB196" s="98" t="s">
        <v>113</v>
      </c>
      <c r="AC196" s="99">
        <v>15</v>
      </c>
      <c r="AD196" s="369" t="str">
        <f t="shared" si="9"/>
        <v>IMPRIMANTA EPSON FX2190 MATRICIALA A3</v>
      </c>
      <c r="AE196" s="371" t="s">
        <v>368</v>
      </c>
      <c r="AF196" s="372" t="s">
        <v>559</v>
      </c>
      <c r="AG196" s="370"/>
      <c r="AH196" s="103">
        <f t="shared" si="10"/>
        <v>2036.43</v>
      </c>
      <c r="AI196" s="184">
        <v>2</v>
      </c>
      <c r="AJ196" s="184"/>
      <c r="AK196" s="373">
        <v>10</v>
      </c>
    </row>
    <row r="197" spans="1:37" s="9" customFormat="1" ht="15">
      <c r="A197" s="1">
        <v>1</v>
      </c>
      <c r="C197" s="395"/>
      <c r="D197" s="396"/>
      <c r="E197" s="397"/>
      <c r="F197" s="397"/>
      <c r="G197" s="397"/>
      <c r="H197" s="397"/>
      <c r="I197" s="397"/>
      <c r="J197" s="397"/>
      <c r="K197" s="397"/>
      <c r="L197" s="397"/>
      <c r="M197" s="397"/>
      <c r="O197" s="369" t="s">
        <v>555</v>
      </c>
      <c r="P197" s="94" t="s">
        <v>80</v>
      </c>
      <c r="Q197" s="370"/>
      <c r="R197" s="103">
        <f t="shared" si="8"/>
        <v>2036.43</v>
      </c>
      <c r="S197" s="370"/>
      <c r="T197" s="182">
        <v>2036.43</v>
      </c>
      <c r="U197" s="370"/>
      <c r="V197" s="326"/>
      <c r="W197" s="370"/>
      <c r="X197" s="103"/>
      <c r="Y197" s="336">
        <v>38716</v>
      </c>
      <c r="Z197" s="103">
        <v>12</v>
      </c>
      <c r="AA197" s="336" t="s">
        <v>556</v>
      </c>
      <c r="AB197" s="98" t="s">
        <v>113</v>
      </c>
      <c r="AC197" s="99">
        <v>16</v>
      </c>
      <c r="AD197" s="369" t="str">
        <f t="shared" si="9"/>
        <v>IMPRIMANTA EPSON FX2190 MATRICIALA A3</v>
      </c>
      <c r="AE197" s="371" t="s">
        <v>368</v>
      </c>
      <c r="AF197" s="372" t="s">
        <v>560</v>
      </c>
      <c r="AG197" s="370"/>
      <c r="AH197" s="103">
        <f t="shared" si="10"/>
        <v>2036.43</v>
      </c>
      <c r="AI197" s="184">
        <v>2</v>
      </c>
      <c r="AJ197" s="184"/>
      <c r="AK197" s="373">
        <v>10</v>
      </c>
    </row>
    <row r="198" spans="1:37" s="9" customFormat="1" ht="15">
      <c r="A198" s="1">
        <v>1</v>
      </c>
      <c r="C198" s="395"/>
      <c r="D198" s="396"/>
      <c r="E198" s="397"/>
      <c r="F198" s="397"/>
      <c r="G198" s="397"/>
      <c r="H198" s="397"/>
      <c r="I198" s="397"/>
      <c r="J198" s="397"/>
      <c r="K198" s="397"/>
      <c r="L198" s="397"/>
      <c r="M198" s="397"/>
      <c r="O198" s="369" t="s">
        <v>555</v>
      </c>
      <c r="P198" s="94" t="s">
        <v>80</v>
      </c>
      <c r="Q198" s="370"/>
      <c r="R198" s="103">
        <f t="shared" si="8"/>
        <v>2036.43</v>
      </c>
      <c r="S198" s="370"/>
      <c r="T198" s="182">
        <v>2036.43</v>
      </c>
      <c r="U198" s="370"/>
      <c r="V198" s="326"/>
      <c r="W198" s="370"/>
      <c r="X198" s="103"/>
      <c r="Y198" s="336">
        <v>38716</v>
      </c>
      <c r="Z198" s="103">
        <v>12</v>
      </c>
      <c r="AA198" s="336" t="s">
        <v>556</v>
      </c>
      <c r="AB198" s="98" t="s">
        <v>113</v>
      </c>
      <c r="AC198" s="99">
        <v>17</v>
      </c>
      <c r="AD198" s="369" t="str">
        <f t="shared" si="9"/>
        <v>IMPRIMANTA EPSON FX2190 MATRICIALA A3</v>
      </c>
      <c r="AE198" s="371" t="s">
        <v>368</v>
      </c>
      <c r="AF198" s="372" t="s">
        <v>561</v>
      </c>
      <c r="AG198" s="370"/>
      <c r="AH198" s="103">
        <f t="shared" si="10"/>
        <v>2036.43</v>
      </c>
      <c r="AI198" s="184">
        <v>2</v>
      </c>
      <c r="AJ198" s="184"/>
      <c r="AK198" s="373">
        <v>10</v>
      </c>
    </row>
    <row r="199" spans="1:37" s="9" customFormat="1" ht="15">
      <c r="A199" s="1">
        <v>1</v>
      </c>
      <c r="C199" s="395"/>
      <c r="D199" s="396"/>
      <c r="E199" s="397"/>
      <c r="F199" s="397"/>
      <c r="G199" s="397"/>
      <c r="H199" s="397"/>
      <c r="I199" s="397"/>
      <c r="J199" s="397"/>
      <c r="K199" s="397"/>
      <c r="L199" s="397"/>
      <c r="M199" s="397"/>
      <c r="O199" s="369" t="s">
        <v>555</v>
      </c>
      <c r="P199" s="94" t="s">
        <v>80</v>
      </c>
      <c r="Q199" s="370"/>
      <c r="R199" s="103">
        <f t="shared" si="8"/>
        <v>2036.43</v>
      </c>
      <c r="S199" s="370"/>
      <c r="T199" s="182">
        <v>2036.43</v>
      </c>
      <c r="U199" s="370"/>
      <c r="V199" s="326"/>
      <c r="W199" s="370"/>
      <c r="X199" s="103"/>
      <c r="Y199" s="336">
        <v>38716</v>
      </c>
      <c r="Z199" s="103">
        <v>12</v>
      </c>
      <c r="AA199" s="336" t="s">
        <v>556</v>
      </c>
      <c r="AB199" s="98" t="s">
        <v>113</v>
      </c>
      <c r="AC199" s="99">
        <v>18</v>
      </c>
      <c r="AD199" s="369" t="str">
        <f t="shared" si="9"/>
        <v>IMPRIMANTA EPSON FX2190 MATRICIALA A3</v>
      </c>
      <c r="AE199" s="371" t="s">
        <v>368</v>
      </c>
      <c r="AF199" s="372" t="s">
        <v>562</v>
      </c>
      <c r="AG199" s="370"/>
      <c r="AH199" s="103">
        <f t="shared" si="10"/>
        <v>2036.43</v>
      </c>
      <c r="AI199" s="184">
        <v>2</v>
      </c>
      <c r="AJ199" s="184"/>
      <c r="AK199" s="373">
        <v>10</v>
      </c>
    </row>
    <row r="200" spans="1:37" s="9" customFormat="1" ht="15">
      <c r="A200" s="1">
        <v>1</v>
      </c>
      <c r="C200" s="395"/>
      <c r="D200" s="396"/>
      <c r="E200" s="397"/>
      <c r="F200" s="397"/>
      <c r="G200" s="397"/>
      <c r="H200" s="397"/>
      <c r="I200" s="397"/>
      <c r="J200" s="397"/>
      <c r="K200" s="397"/>
      <c r="L200" s="397"/>
      <c r="M200" s="397"/>
      <c r="O200" s="369" t="s">
        <v>555</v>
      </c>
      <c r="P200" s="94" t="s">
        <v>80</v>
      </c>
      <c r="Q200" s="370"/>
      <c r="R200" s="103">
        <f t="shared" si="8"/>
        <v>2036.43</v>
      </c>
      <c r="S200" s="370"/>
      <c r="T200" s="182">
        <v>2036.43</v>
      </c>
      <c r="U200" s="370"/>
      <c r="V200" s="326"/>
      <c r="W200" s="370"/>
      <c r="X200" s="103"/>
      <c r="Y200" s="336">
        <v>38716</v>
      </c>
      <c r="Z200" s="103">
        <v>12</v>
      </c>
      <c r="AA200" s="336" t="s">
        <v>556</v>
      </c>
      <c r="AB200" s="98" t="s">
        <v>113</v>
      </c>
      <c r="AC200" s="99">
        <v>19</v>
      </c>
      <c r="AD200" s="369" t="str">
        <f t="shared" si="9"/>
        <v>IMPRIMANTA EPSON FX2190 MATRICIALA A3</v>
      </c>
      <c r="AE200" s="371" t="s">
        <v>368</v>
      </c>
      <c r="AF200" s="372" t="s">
        <v>563</v>
      </c>
      <c r="AG200" s="370"/>
      <c r="AH200" s="103">
        <f t="shared" si="10"/>
        <v>2036.43</v>
      </c>
      <c r="AI200" s="184">
        <v>2</v>
      </c>
      <c r="AJ200" s="184"/>
      <c r="AK200" s="373">
        <v>10</v>
      </c>
    </row>
    <row r="201" spans="1:37" s="9" customFormat="1" ht="15">
      <c r="A201" s="1">
        <v>1</v>
      </c>
      <c r="C201" s="395"/>
      <c r="D201" s="396"/>
      <c r="E201" s="397"/>
      <c r="F201" s="397"/>
      <c r="G201" s="397"/>
      <c r="H201" s="397"/>
      <c r="I201" s="397"/>
      <c r="J201" s="397"/>
      <c r="K201" s="397"/>
      <c r="L201" s="397"/>
      <c r="M201" s="397"/>
      <c r="O201" s="369" t="s">
        <v>555</v>
      </c>
      <c r="P201" s="94" t="s">
        <v>80</v>
      </c>
      <c r="Q201" s="370"/>
      <c r="R201" s="103">
        <f t="shared" si="8"/>
        <v>2036.43</v>
      </c>
      <c r="S201" s="370"/>
      <c r="T201" s="182">
        <v>2036.43</v>
      </c>
      <c r="U201" s="370"/>
      <c r="V201" s="326"/>
      <c r="W201" s="370"/>
      <c r="X201" s="103"/>
      <c r="Y201" s="336">
        <v>38716</v>
      </c>
      <c r="Z201" s="103">
        <v>12</v>
      </c>
      <c r="AA201" s="336" t="s">
        <v>556</v>
      </c>
      <c r="AB201" s="98" t="s">
        <v>113</v>
      </c>
      <c r="AC201" s="99">
        <v>20</v>
      </c>
      <c r="AD201" s="369" t="str">
        <f t="shared" si="9"/>
        <v>IMPRIMANTA EPSON FX2190 MATRICIALA A3</v>
      </c>
      <c r="AE201" s="371" t="s">
        <v>368</v>
      </c>
      <c r="AF201" s="372" t="s">
        <v>564</v>
      </c>
      <c r="AG201" s="370"/>
      <c r="AH201" s="103">
        <f t="shared" si="10"/>
        <v>2036.43</v>
      </c>
      <c r="AI201" s="184">
        <v>2</v>
      </c>
      <c r="AJ201" s="184"/>
      <c r="AK201" s="373">
        <v>10</v>
      </c>
    </row>
    <row r="202" spans="1:37" s="9" customFormat="1" ht="15">
      <c r="A202" s="1">
        <v>1</v>
      </c>
      <c r="C202" s="395"/>
      <c r="D202" s="396"/>
      <c r="E202" s="397"/>
      <c r="F202" s="397"/>
      <c r="G202" s="397"/>
      <c r="H202" s="397"/>
      <c r="I202" s="397"/>
      <c r="J202" s="397"/>
      <c r="K202" s="397"/>
      <c r="L202" s="397"/>
      <c r="M202" s="397"/>
      <c r="O202" s="369" t="s">
        <v>555</v>
      </c>
      <c r="P202" s="94" t="s">
        <v>80</v>
      </c>
      <c r="Q202" s="370"/>
      <c r="R202" s="103">
        <f t="shared" si="8"/>
        <v>2036.43</v>
      </c>
      <c r="S202" s="370"/>
      <c r="T202" s="182">
        <v>2036.43</v>
      </c>
      <c r="U202" s="370"/>
      <c r="V202" s="326"/>
      <c r="W202" s="370"/>
      <c r="X202" s="103"/>
      <c r="Y202" s="336">
        <v>38716</v>
      </c>
      <c r="Z202" s="103">
        <v>12</v>
      </c>
      <c r="AA202" s="336" t="s">
        <v>556</v>
      </c>
      <c r="AB202" s="98" t="s">
        <v>113</v>
      </c>
      <c r="AC202" s="99">
        <v>21</v>
      </c>
      <c r="AD202" s="369" t="str">
        <f t="shared" si="9"/>
        <v>IMPRIMANTA EPSON FX2190 MATRICIALA A3</v>
      </c>
      <c r="AE202" s="371" t="s">
        <v>368</v>
      </c>
      <c r="AF202" s="372" t="s">
        <v>565</v>
      </c>
      <c r="AG202" s="370"/>
      <c r="AH202" s="103">
        <f t="shared" si="10"/>
        <v>2036.43</v>
      </c>
      <c r="AI202" s="184">
        <v>2</v>
      </c>
      <c r="AJ202" s="184"/>
      <c r="AK202" s="373">
        <v>10</v>
      </c>
    </row>
    <row r="203" spans="1:37" ht="15">
      <c r="A203" s="1">
        <v>1</v>
      </c>
      <c r="O203" s="369" t="s">
        <v>566</v>
      </c>
      <c r="P203" s="94" t="s">
        <v>80</v>
      </c>
      <c r="Q203" s="370"/>
      <c r="R203" s="103">
        <f t="shared" si="8"/>
        <v>2787.36</v>
      </c>
      <c r="S203" s="370"/>
      <c r="T203" s="182">
        <v>2787.36</v>
      </c>
      <c r="U203" s="370"/>
      <c r="V203" s="326"/>
      <c r="W203" s="370"/>
      <c r="X203" s="103"/>
      <c r="Y203" s="336">
        <v>38708</v>
      </c>
      <c r="Z203" s="103">
        <v>12</v>
      </c>
      <c r="AA203" s="336" t="s">
        <v>567</v>
      </c>
      <c r="AB203" s="98" t="s">
        <v>113</v>
      </c>
      <c r="AC203" s="99">
        <v>22</v>
      </c>
      <c r="AD203" s="369" t="str">
        <f t="shared" si="9"/>
        <v>MEGOHMETRU 5000V</v>
      </c>
      <c r="AE203" s="371" t="s">
        <v>568</v>
      </c>
      <c r="AF203" s="372" t="s">
        <v>569</v>
      </c>
      <c r="AG203" s="370"/>
      <c r="AH203" s="103">
        <f t="shared" si="10"/>
        <v>2787.36</v>
      </c>
      <c r="AI203" s="184">
        <v>4</v>
      </c>
      <c r="AJ203" s="184"/>
      <c r="AK203" s="373">
        <v>10</v>
      </c>
    </row>
    <row r="204" spans="1:37" ht="15">
      <c r="A204" s="1">
        <v>1</v>
      </c>
      <c r="O204" s="369" t="s">
        <v>566</v>
      </c>
      <c r="P204" s="94" t="s">
        <v>80</v>
      </c>
      <c r="Q204" s="370"/>
      <c r="R204" s="103">
        <f t="shared" si="8"/>
        <v>2787.36</v>
      </c>
      <c r="S204" s="370"/>
      <c r="T204" s="182">
        <v>2787.36</v>
      </c>
      <c r="U204" s="370"/>
      <c r="V204" s="326"/>
      <c r="W204" s="370"/>
      <c r="X204" s="103"/>
      <c r="Y204" s="336">
        <v>38708</v>
      </c>
      <c r="Z204" s="103">
        <v>12</v>
      </c>
      <c r="AA204" s="336" t="s">
        <v>567</v>
      </c>
      <c r="AB204" s="98" t="s">
        <v>113</v>
      </c>
      <c r="AC204" s="99">
        <v>23</v>
      </c>
      <c r="AD204" s="369" t="str">
        <f t="shared" si="9"/>
        <v>MEGOHMETRU 5000V</v>
      </c>
      <c r="AE204" s="371" t="s">
        <v>568</v>
      </c>
      <c r="AF204" s="372" t="s">
        <v>570</v>
      </c>
      <c r="AG204" s="370"/>
      <c r="AH204" s="103">
        <f t="shared" si="10"/>
        <v>2787.36</v>
      </c>
      <c r="AI204" s="184">
        <v>4</v>
      </c>
      <c r="AJ204" s="184"/>
      <c r="AK204" s="373">
        <v>10</v>
      </c>
    </row>
    <row r="205" spans="1:37" ht="15">
      <c r="A205" s="1">
        <v>1</v>
      </c>
      <c r="O205" s="369" t="s">
        <v>566</v>
      </c>
      <c r="P205" s="94" t="s">
        <v>80</v>
      </c>
      <c r="Q205" s="370"/>
      <c r="R205" s="103">
        <f t="shared" si="8"/>
        <v>2787.36</v>
      </c>
      <c r="S205" s="370"/>
      <c r="T205" s="182">
        <v>2787.36</v>
      </c>
      <c r="U205" s="370"/>
      <c r="V205" s="326"/>
      <c r="W205" s="370"/>
      <c r="X205" s="103"/>
      <c r="Y205" s="336">
        <v>38708</v>
      </c>
      <c r="Z205" s="103">
        <v>12</v>
      </c>
      <c r="AA205" s="336" t="s">
        <v>567</v>
      </c>
      <c r="AB205" s="98" t="s">
        <v>113</v>
      </c>
      <c r="AC205" s="99">
        <v>24</v>
      </c>
      <c r="AD205" s="369" t="str">
        <f t="shared" si="9"/>
        <v>MEGOHMETRU 5000V</v>
      </c>
      <c r="AE205" s="371" t="s">
        <v>568</v>
      </c>
      <c r="AF205" s="372" t="s">
        <v>571</v>
      </c>
      <c r="AG205" s="370"/>
      <c r="AH205" s="103">
        <f t="shared" si="10"/>
        <v>2787.36</v>
      </c>
      <c r="AI205" s="184">
        <v>4</v>
      </c>
      <c r="AJ205" s="184"/>
      <c r="AK205" s="373">
        <v>10</v>
      </c>
    </row>
    <row r="206" spans="1:37" ht="15">
      <c r="A206" s="1">
        <v>1</v>
      </c>
      <c r="O206" s="369" t="s">
        <v>566</v>
      </c>
      <c r="P206" s="94" t="s">
        <v>80</v>
      </c>
      <c r="Q206" s="370"/>
      <c r="R206" s="103">
        <f t="shared" si="8"/>
        <v>2787.36</v>
      </c>
      <c r="S206" s="370"/>
      <c r="T206" s="182">
        <v>2787.36</v>
      </c>
      <c r="U206" s="370"/>
      <c r="V206" s="326"/>
      <c r="W206" s="370"/>
      <c r="X206" s="103"/>
      <c r="Y206" s="336">
        <v>38708</v>
      </c>
      <c r="Z206" s="103">
        <v>12</v>
      </c>
      <c r="AA206" s="336" t="s">
        <v>567</v>
      </c>
      <c r="AB206" s="98" t="s">
        <v>113</v>
      </c>
      <c r="AC206" s="99">
        <v>25</v>
      </c>
      <c r="AD206" s="369" t="str">
        <f t="shared" si="9"/>
        <v>MEGOHMETRU 5000V</v>
      </c>
      <c r="AE206" s="371" t="s">
        <v>568</v>
      </c>
      <c r="AF206" s="372" t="s">
        <v>572</v>
      </c>
      <c r="AG206" s="370"/>
      <c r="AH206" s="103">
        <f t="shared" si="10"/>
        <v>2787.36</v>
      </c>
      <c r="AI206" s="184">
        <v>4</v>
      </c>
      <c r="AJ206" s="184"/>
      <c r="AK206" s="373">
        <v>10</v>
      </c>
    </row>
    <row r="207" spans="1:37" ht="15">
      <c r="A207" s="1">
        <v>1</v>
      </c>
      <c r="O207" s="369" t="s">
        <v>573</v>
      </c>
      <c r="P207" s="94" t="s">
        <v>80</v>
      </c>
      <c r="Q207" s="370"/>
      <c r="R207" s="103">
        <f t="shared" si="8"/>
        <v>13361.36</v>
      </c>
      <c r="S207" s="370"/>
      <c r="T207" s="182">
        <v>13361.36</v>
      </c>
      <c r="U207" s="370"/>
      <c r="V207" s="326"/>
      <c r="W207" s="370"/>
      <c r="X207" s="103"/>
      <c r="Y207" s="336">
        <v>38705</v>
      </c>
      <c r="Z207" s="103">
        <v>12</v>
      </c>
      <c r="AA207" s="336" t="s">
        <v>574</v>
      </c>
      <c r="AB207" s="98" t="s">
        <v>113</v>
      </c>
      <c r="AC207" s="99">
        <v>26</v>
      </c>
      <c r="AD207" s="369" t="str">
        <f t="shared" si="9"/>
        <v>APARAT DE MAS REZIST OHMICE MICI PME 100</v>
      </c>
      <c r="AE207" s="371" t="s">
        <v>568</v>
      </c>
      <c r="AF207" s="372" t="s">
        <v>575</v>
      </c>
      <c r="AG207" s="370"/>
      <c r="AH207" s="103">
        <f t="shared" si="10"/>
        <v>13361.36</v>
      </c>
      <c r="AI207" s="184">
        <v>4</v>
      </c>
      <c r="AJ207" s="184"/>
      <c r="AK207" s="373">
        <v>10</v>
      </c>
    </row>
    <row r="208" spans="1:37" ht="15">
      <c r="A208" s="1">
        <v>1</v>
      </c>
      <c r="O208" s="369" t="s">
        <v>573</v>
      </c>
      <c r="P208" s="94" t="s">
        <v>80</v>
      </c>
      <c r="Q208" s="370"/>
      <c r="R208" s="103">
        <f t="shared" si="8"/>
        <v>13361.36</v>
      </c>
      <c r="S208" s="370"/>
      <c r="T208" s="182">
        <v>13361.36</v>
      </c>
      <c r="U208" s="370"/>
      <c r="V208" s="326"/>
      <c r="W208" s="370"/>
      <c r="X208" s="103"/>
      <c r="Y208" s="336">
        <v>38705</v>
      </c>
      <c r="Z208" s="103">
        <v>12</v>
      </c>
      <c r="AA208" s="336" t="s">
        <v>574</v>
      </c>
      <c r="AB208" s="98" t="s">
        <v>113</v>
      </c>
      <c r="AC208" s="99">
        <v>27</v>
      </c>
      <c r="AD208" s="369" t="str">
        <f t="shared" si="9"/>
        <v>APARAT DE MAS REZIST OHMICE MICI PME 100</v>
      </c>
      <c r="AE208" s="371" t="s">
        <v>568</v>
      </c>
      <c r="AF208" s="372" t="s">
        <v>576</v>
      </c>
      <c r="AG208" s="370"/>
      <c r="AH208" s="103">
        <f t="shared" si="10"/>
        <v>13361.36</v>
      </c>
      <c r="AI208" s="184">
        <v>4</v>
      </c>
      <c r="AJ208" s="184"/>
      <c r="AK208" s="373">
        <v>10</v>
      </c>
    </row>
    <row r="209" spans="1:37" ht="15">
      <c r="A209" s="1">
        <v>1</v>
      </c>
      <c r="O209" s="369" t="s">
        <v>573</v>
      </c>
      <c r="P209" s="94" t="s">
        <v>80</v>
      </c>
      <c r="Q209" s="370"/>
      <c r="R209" s="103">
        <f t="shared" si="8"/>
        <v>13361.36</v>
      </c>
      <c r="S209" s="370"/>
      <c r="T209" s="182">
        <v>13361.36</v>
      </c>
      <c r="U209" s="370"/>
      <c r="V209" s="326"/>
      <c r="W209" s="370"/>
      <c r="X209" s="103"/>
      <c r="Y209" s="336">
        <v>38705</v>
      </c>
      <c r="Z209" s="103">
        <v>12</v>
      </c>
      <c r="AA209" s="336" t="s">
        <v>574</v>
      </c>
      <c r="AB209" s="98" t="s">
        <v>113</v>
      </c>
      <c r="AC209" s="99">
        <v>28</v>
      </c>
      <c r="AD209" s="369" t="str">
        <f t="shared" si="9"/>
        <v>APARAT DE MAS REZIST OHMICE MICI PME 100</v>
      </c>
      <c r="AE209" s="371" t="s">
        <v>568</v>
      </c>
      <c r="AF209" s="372" t="s">
        <v>577</v>
      </c>
      <c r="AG209" s="370"/>
      <c r="AH209" s="103">
        <f t="shared" si="10"/>
        <v>13361.36</v>
      </c>
      <c r="AI209" s="184">
        <v>4</v>
      </c>
      <c r="AJ209" s="184"/>
      <c r="AK209" s="373">
        <v>10</v>
      </c>
    </row>
    <row r="210" spans="1:37" ht="15">
      <c r="A210" s="1">
        <v>1</v>
      </c>
      <c r="O210" s="369" t="s">
        <v>578</v>
      </c>
      <c r="P210" s="94" t="s">
        <v>80</v>
      </c>
      <c r="Q210" s="370"/>
      <c r="R210" s="103">
        <f t="shared" si="8"/>
        <v>14190</v>
      </c>
      <c r="S210" s="370"/>
      <c r="T210" s="182">
        <v>14190</v>
      </c>
      <c r="U210" s="370"/>
      <c r="V210" s="326"/>
      <c r="W210" s="370"/>
      <c r="X210" s="103"/>
      <c r="Y210" s="336">
        <v>38699</v>
      </c>
      <c r="Z210" s="103">
        <v>12</v>
      </c>
      <c r="AA210" s="336" t="s">
        <v>579</v>
      </c>
      <c r="AB210" s="98" t="s">
        <v>113</v>
      </c>
      <c r="AC210" s="99">
        <v>29</v>
      </c>
      <c r="AD210" s="369" t="str">
        <f t="shared" si="9"/>
        <v>TRUSA SEMIAUT MAS RIGIDITATE DIEL ULEI MEGGER OTS</v>
      </c>
      <c r="AE210" s="371" t="s">
        <v>182</v>
      </c>
      <c r="AF210" s="372" t="s">
        <v>580</v>
      </c>
      <c r="AG210" s="370"/>
      <c r="AH210" s="103">
        <f t="shared" si="10"/>
        <v>14190</v>
      </c>
      <c r="AI210" s="184">
        <v>8</v>
      </c>
      <c r="AJ210" s="184"/>
      <c r="AK210" s="373">
        <v>10</v>
      </c>
    </row>
    <row r="211" spans="1:37" ht="15">
      <c r="A211" s="1">
        <v>1</v>
      </c>
      <c r="O211" s="369" t="s">
        <v>578</v>
      </c>
      <c r="P211" s="94" t="s">
        <v>80</v>
      </c>
      <c r="Q211" s="370"/>
      <c r="R211" s="103">
        <f t="shared" si="8"/>
        <v>14190</v>
      </c>
      <c r="S211" s="370"/>
      <c r="T211" s="182">
        <v>14190</v>
      </c>
      <c r="U211" s="370"/>
      <c r="V211" s="326"/>
      <c r="W211" s="370"/>
      <c r="X211" s="103"/>
      <c r="Y211" s="336">
        <v>38699</v>
      </c>
      <c r="Z211" s="103">
        <v>12</v>
      </c>
      <c r="AA211" s="336" t="s">
        <v>579</v>
      </c>
      <c r="AB211" s="98" t="s">
        <v>113</v>
      </c>
      <c r="AC211" s="99">
        <v>30</v>
      </c>
      <c r="AD211" s="369" t="str">
        <f t="shared" si="9"/>
        <v>TRUSA SEMIAUT MAS RIGIDITATE DIEL ULEI MEGGER OTS</v>
      </c>
      <c r="AE211" s="371" t="s">
        <v>182</v>
      </c>
      <c r="AF211" s="372" t="s">
        <v>581</v>
      </c>
      <c r="AG211" s="370"/>
      <c r="AH211" s="103">
        <f t="shared" si="10"/>
        <v>14190</v>
      </c>
      <c r="AI211" s="184">
        <v>8</v>
      </c>
      <c r="AJ211" s="184"/>
      <c r="AK211" s="373">
        <v>10</v>
      </c>
    </row>
    <row r="212" spans="1:37" ht="15">
      <c r="A212" s="1">
        <v>1</v>
      </c>
      <c r="O212" s="369" t="s">
        <v>578</v>
      </c>
      <c r="P212" s="94" t="s">
        <v>80</v>
      </c>
      <c r="Q212" s="370"/>
      <c r="R212" s="103">
        <f t="shared" si="8"/>
        <v>14190</v>
      </c>
      <c r="S212" s="370"/>
      <c r="T212" s="182">
        <v>14190</v>
      </c>
      <c r="U212" s="370"/>
      <c r="V212" s="326"/>
      <c r="W212" s="370"/>
      <c r="X212" s="103"/>
      <c r="Y212" s="336">
        <v>38699</v>
      </c>
      <c r="Z212" s="103">
        <v>12</v>
      </c>
      <c r="AA212" s="336" t="s">
        <v>579</v>
      </c>
      <c r="AB212" s="98" t="s">
        <v>113</v>
      </c>
      <c r="AC212" s="99">
        <v>31</v>
      </c>
      <c r="AD212" s="369" t="str">
        <f t="shared" si="9"/>
        <v>TRUSA SEMIAUT MAS RIGIDITATE DIEL ULEI MEGGER OTS</v>
      </c>
      <c r="AE212" s="371" t="s">
        <v>182</v>
      </c>
      <c r="AF212" s="372" t="s">
        <v>582</v>
      </c>
      <c r="AG212" s="370"/>
      <c r="AH212" s="103">
        <f t="shared" si="10"/>
        <v>14190</v>
      </c>
      <c r="AI212" s="184">
        <v>8</v>
      </c>
      <c r="AJ212" s="184"/>
      <c r="AK212" s="373">
        <v>10</v>
      </c>
    </row>
    <row r="213" spans="1:37" ht="15">
      <c r="A213" s="1">
        <v>1</v>
      </c>
      <c r="O213" s="369" t="s">
        <v>578</v>
      </c>
      <c r="P213" s="94" t="s">
        <v>80</v>
      </c>
      <c r="Q213" s="370"/>
      <c r="R213" s="103">
        <f t="shared" si="8"/>
        <v>14190</v>
      </c>
      <c r="S213" s="370"/>
      <c r="T213" s="182">
        <v>14190</v>
      </c>
      <c r="U213" s="370"/>
      <c r="V213" s="326"/>
      <c r="W213" s="370"/>
      <c r="X213" s="103"/>
      <c r="Y213" s="336">
        <v>38699</v>
      </c>
      <c r="Z213" s="103">
        <v>12</v>
      </c>
      <c r="AA213" s="336" t="s">
        <v>579</v>
      </c>
      <c r="AB213" s="98" t="s">
        <v>113</v>
      </c>
      <c r="AC213" s="99">
        <v>32</v>
      </c>
      <c r="AD213" s="369" t="str">
        <f t="shared" si="9"/>
        <v>TRUSA SEMIAUT MAS RIGIDITATE DIEL ULEI MEGGER OTS</v>
      </c>
      <c r="AE213" s="371" t="s">
        <v>182</v>
      </c>
      <c r="AF213" s="372" t="s">
        <v>583</v>
      </c>
      <c r="AG213" s="370"/>
      <c r="AH213" s="103">
        <f t="shared" si="10"/>
        <v>14190</v>
      </c>
      <c r="AI213" s="184">
        <v>8</v>
      </c>
      <c r="AJ213" s="184"/>
      <c r="AK213" s="373">
        <v>10</v>
      </c>
    </row>
    <row r="214" spans="1:37" ht="15">
      <c r="A214" s="1">
        <v>1</v>
      </c>
      <c r="O214" s="369" t="s">
        <v>578</v>
      </c>
      <c r="P214" s="94" t="s">
        <v>80</v>
      </c>
      <c r="Q214" s="370"/>
      <c r="R214" s="103">
        <f t="shared" si="8"/>
        <v>14190</v>
      </c>
      <c r="S214" s="370"/>
      <c r="T214" s="182">
        <v>14190</v>
      </c>
      <c r="U214" s="370"/>
      <c r="V214" s="326"/>
      <c r="W214" s="370"/>
      <c r="X214" s="103"/>
      <c r="Y214" s="336">
        <v>38699</v>
      </c>
      <c r="Z214" s="103">
        <v>12</v>
      </c>
      <c r="AA214" s="336" t="s">
        <v>579</v>
      </c>
      <c r="AB214" s="98" t="s">
        <v>113</v>
      </c>
      <c r="AC214" s="99">
        <v>33</v>
      </c>
      <c r="AD214" s="369" t="str">
        <f t="shared" si="9"/>
        <v>TRUSA SEMIAUT MAS RIGIDITATE DIEL ULEI MEGGER OTS</v>
      </c>
      <c r="AE214" s="371" t="s">
        <v>182</v>
      </c>
      <c r="AF214" s="372" t="s">
        <v>584</v>
      </c>
      <c r="AG214" s="370"/>
      <c r="AH214" s="103">
        <f t="shared" si="10"/>
        <v>14190</v>
      </c>
      <c r="AI214" s="184">
        <v>8</v>
      </c>
      <c r="AJ214" s="184"/>
      <c r="AK214" s="373">
        <v>10</v>
      </c>
    </row>
    <row r="215" spans="1:37" ht="15">
      <c r="A215" s="1">
        <v>1</v>
      </c>
      <c r="O215" s="369" t="s">
        <v>585</v>
      </c>
      <c r="P215" s="94" t="s">
        <v>80</v>
      </c>
      <c r="Q215" s="370"/>
      <c r="R215" s="103">
        <f t="shared" si="8"/>
        <v>2787.36</v>
      </c>
      <c r="S215" s="370"/>
      <c r="T215" s="182">
        <v>2787.36</v>
      </c>
      <c r="U215" s="370"/>
      <c r="V215" s="326"/>
      <c r="W215" s="370"/>
      <c r="X215" s="103"/>
      <c r="Y215" s="336">
        <v>38708</v>
      </c>
      <c r="Z215" s="103">
        <v>12</v>
      </c>
      <c r="AA215" s="336" t="s">
        <v>567</v>
      </c>
      <c r="AB215" s="98" t="s">
        <v>113</v>
      </c>
      <c r="AC215" s="99">
        <v>34</v>
      </c>
      <c r="AD215" s="369" t="str">
        <f t="shared" si="9"/>
        <v>MEGOHMERTU 5000V</v>
      </c>
      <c r="AE215" s="371" t="s">
        <v>568</v>
      </c>
      <c r="AF215" s="372" t="s">
        <v>586</v>
      </c>
      <c r="AG215" s="370"/>
      <c r="AH215" s="103">
        <f t="shared" si="10"/>
        <v>2787.36</v>
      </c>
      <c r="AI215" s="184">
        <v>4</v>
      </c>
      <c r="AJ215" s="184"/>
      <c r="AK215" s="373">
        <v>10</v>
      </c>
    </row>
    <row r="216" spans="1:37" ht="15">
      <c r="A216" s="1">
        <v>1</v>
      </c>
      <c r="O216" s="369" t="s">
        <v>587</v>
      </c>
      <c r="P216" s="94" t="s">
        <v>80</v>
      </c>
      <c r="Q216" s="370"/>
      <c r="R216" s="103">
        <f t="shared" si="8"/>
        <v>473</v>
      </c>
      <c r="S216" s="370"/>
      <c r="T216" s="182">
        <v>473</v>
      </c>
      <c r="U216" s="370"/>
      <c r="V216" s="326"/>
      <c r="W216" s="370"/>
      <c r="X216" s="103"/>
      <c r="Y216" s="336">
        <v>38716</v>
      </c>
      <c r="Z216" s="103">
        <v>12</v>
      </c>
      <c r="AA216" s="336" t="s">
        <v>588</v>
      </c>
      <c r="AB216" s="98" t="s">
        <v>113</v>
      </c>
      <c r="AC216" s="99">
        <v>35</v>
      </c>
      <c r="AD216" s="369" t="str">
        <f t="shared" si="9"/>
        <v>SCANER A4</v>
      </c>
      <c r="AE216" s="371" t="s">
        <v>368</v>
      </c>
      <c r="AF216" s="372" t="s">
        <v>589</v>
      </c>
      <c r="AG216" s="370"/>
      <c r="AH216" s="103">
        <f t="shared" si="10"/>
        <v>473</v>
      </c>
      <c r="AI216" s="184">
        <v>2</v>
      </c>
      <c r="AJ216" s="184"/>
      <c r="AK216" s="373">
        <v>10</v>
      </c>
    </row>
    <row r="217" spans="1:37" ht="15">
      <c r="A217" s="1">
        <v>1</v>
      </c>
      <c r="O217" s="369" t="s">
        <v>587</v>
      </c>
      <c r="P217" s="94" t="s">
        <v>80</v>
      </c>
      <c r="Q217" s="370"/>
      <c r="R217" s="103">
        <f t="shared" si="8"/>
        <v>473</v>
      </c>
      <c r="S217" s="370"/>
      <c r="T217" s="182">
        <v>473</v>
      </c>
      <c r="U217" s="370"/>
      <c r="V217" s="326"/>
      <c r="W217" s="370"/>
      <c r="X217" s="103"/>
      <c r="Y217" s="336">
        <v>38716</v>
      </c>
      <c r="Z217" s="103">
        <v>12</v>
      </c>
      <c r="AA217" s="336" t="s">
        <v>537</v>
      </c>
      <c r="AB217" s="98" t="s">
        <v>113</v>
      </c>
      <c r="AC217" s="99">
        <v>36</v>
      </c>
      <c r="AD217" s="369" t="str">
        <f t="shared" si="9"/>
        <v>SCANER A4</v>
      </c>
      <c r="AE217" s="371" t="s">
        <v>368</v>
      </c>
      <c r="AF217" s="372" t="s">
        <v>590</v>
      </c>
      <c r="AG217" s="370"/>
      <c r="AH217" s="103">
        <f t="shared" si="10"/>
        <v>473</v>
      </c>
      <c r="AI217" s="184">
        <v>2</v>
      </c>
      <c r="AJ217" s="184"/>
      <c r="AK217" s="373">
        <v>10</v>
      </c>
    </row>
    <row r="218" spans="1:37" ht="15">
      <c r="A218" s="1">
        <v>1</v>
      </c>
      <c r="O218" s="369" t="s">
        <v>591</v>
      </c>
      <c r="P218" s="94" t="s">
        <v>80</v>
      </c>
      <c r="Q218" s="370"/>
      <c r="R218" s="103">
        <f t="shared" si="8"/>
        <v>7957.97</v>
      </c>
      <c r="S218" s="370"/>
      <c r="T218" s="182">
        <v>7957.97</v>
      </c>
      <c r="U218" s="370"/>
      <c r="V218" s="326"/>
      <c r="W218" s="370"/>
      <c r="X218" s="103"/>
      <c r="Y218" s="336">
        <v>38716</v>
      </c>
      <c r="Z218" s="103">
        <v>12</v>
      </c>
      <c r="AA218" s="336" t="s">
        <v>592</v>
      </c>
      <c r="AB218" s="98" t="s">
        <v>113</v>
      </c>
      <c r="AC218" s="99">
        <v>37</v>
      </c>
      <c r="AD218" s="369" t="str">
        <f t="shared" si="9"/>
        <v>COPIATOR A3</v>
      </c>
      <c r="AE218" s="371" t="s">
        <v>459</v>
      </c>
      <c r="AF218" s="372" t="s">
        <v>593</v>
      </c>
      <c r="AG218" s="370"/>
      <c r="AH218" s="103">
        <f t="shared" si="10"/>
        <v>7957.97</v>
      </c>
      <c r="AI218" s="184">
        <v>4</v>
      </c>
      <c r="AJ218" s="184"/>
      <c r="AK218" s="373">
        <v>10</v>
      </c>
    </row>
    <row r="219" spans="1:37" ht="15">
      <c r="A219" s="1">
        <v>1</v>
      </c>
      <c r="O219" s="369" t="s">
        <v>594</v>
      </c>
      <c r="P219" s="94" t="s">
        <v>80</v>
      </c>
      <c r="Q219" s="370"/>
      <c r="R219" s="103">
        <f t="shared" si="8"/>
        <v>570</v>
      </c>
      <c r="S219" s="370"/>
      <c r="T219" s="182">
        <v>570</v>
      </c>
      <c r="U219" s="370"/>
      <c r="V219" s="326"/>
      <c r="W219" s="370"/>
      <c r="X219" s="103"/>
      <c r="Y219" s="336">
        <v>38716</v>
      </c>
      <c r="Z219" s="103">
        <v>12</v>
      </c>
      <c r="AA219" s="336" t="s">
        <v>595</v>
      </c>
      <c r="AB219" s="98" t="s">
        <v>113</v>
      </c>
      <c r="AC219" s="99">
        <v>38</v>
      </c>
      <c r="AD219" s="369" t="str">
        <f t="shared" si="9"/>
        <v>TELEFON DIGITAL MITEL SS4015</v>
      </c>
      <c r="AE219" s="371" t="s">
        <v>459</v>
      </c>
      <c r="AF219" s="372" t="s">
        <v>596</v>
      </c>
      <c r="AG219" s="370"/>
      <c r="AH219" s="103">
        <f t="shared" si="10"/>
        <v>570</v>
      </c>
      <c r="AI219" s="184">
        <v>4</v>
      </c>
      <c r="AJ219" s="184"/>
      <c r="AK219" s="373">
        <v>10</v>
      </c>
    </row>
    <row r="220" spans="1:37" ht="15">
      <c r="A220" s="1">
        <v>1</v>
      </c>
      <c r="O220" s="369" t="s">
        <v>597</v>
      </c>
      <c r="P220" s="94" t="s">
        <v>80</v>
      </c>
      <c r="Q220" s="370"/>
      <c r="R220" s="103">
        <f t="shared" si="8"/>
        <v>570</v>
      </c>
      <c r="S220" s="370"/>
      <c r="T220" s="182">
        <v>570</v>
      </c>
      <c r="U220" s="370"/>
      <c r="V220" s="326"/>
      <c r="W220" s="370"/>
      <c r="X220" s="103"/>
      <c r="Y220" s="336">
        <v>38716</v>
      </c>
      <c r="Z220" s="103">
        <v>12</v>
      </c>
      <c r="AA220" s="336" t="s">
        <v>595</v>
      </c>
      <c r="AB220" s="98" t="s">
        <v>113</v>
      </c>
      <c r="AC220" s="99">
        <v>39</v>
      </c>
      <c r="AD220" s="369" t="str">
        <f t="shared" si="9"/>
        <v>TELEFON DIGITAL MITEL SS 4015</v>
      </c>
      <c r="AE220" s="371" t="s">
        <v>459</v>
      </c>
      <c r="AF220" s="372" t="s">
        <v>598</v>
      </c>
      <c r="AG220" s="370"/>
      <c r="AH220" s="103">
        <f t="shared" si="10"/>
        <v>570</v>
      </c>
      <c r="AI220" s="184">
        <v>4</v>
      </c>
      <c r="AJ220" s="184"/>
      <c r="AK220" s="373">
        <v>10</v>
      </c>
    </row>
    <row r="221" spans="1:37" ht="15">
      <c r="A221" s="1">
        <v>1</v>
      </c>
      <c r="O221" s="369" t="s">
        <v>599</v>
      </c>
      <c r="P221" s="94" t="s">
        <v>80</v>
      </c>
      <c r="Q221" s="370"/>
      <c r="R221" s="103">
        <f t="shared" si="8"/>
        <v>834</v>
      </c>
      <c r="S221" s="370"/>
      <c r="T221" s="182">
        <v>834</v>
      </c>
      <c r="U221" s="370"/>
      <c r="V221" s="326"/>
      <c r="W221" s="370"/>
      <c r="X221" s="103"/>
      <c r="Y221" s="336">
        <v>38716</v>
      </c>
      <c r="Z221" s="103">
        <v>12</v>
      </c>
      <c r="AA221" s="336" t="s">
        <v>600</v>
      </c>
      <c r="AB221" s="98" t="s">
        <v>113</v>
      </c>
      <c r="AC221" s="99">
        <v>40</v>
      </c>
      <c r="AD221" s="369" t="str">
        <f t="shared" si="9"/>
        <v>TELEFON DIGITAL MITEL SS 4025</v>
      </c>
      <c r="AE221" s="371" t="s">
        <v>459</v>
      </c>
      <c r="AF221" s="372" t="s">
        <v>601</v>
      </c>
      <c r="AG221" s="370"/>
      <c r="AH221" s="103">
        <f t="shared" si="10"/>
        <v>834</v>
      </c>
      <c r="AI221" s="184">
        <v>4</v>
      </c>
      <c r="AJ221" s="184"/>
      <c r="AK221" s="373">
        <v>10</v>
      </c>
    </row>
    <row r="222" spans="1:37" ht="15">
      <c r="A222" s="1">
        <v>1</v>
      </c>
      <c r="O222" s="369" t="s">
        <v>599</v>
      </c>
      <c r="P222" s="94" t="s">
        <v>80</v>
      </c>
      <c r="Q222" s="370"/>
      <c r="R222" s="103">
        <f t="shared" si="8"/>
        <v>834</v>
      </c>
      <c r="S222" s="370"/>
      <c r="T222" s="182">
        <v>834</v>
      </c>
      <c r="U222" s="370"/>
      <c r="V222" s="326"/>
      <c r="W222" s="370"/>
      <c r="X222" s="103"/>
      <c r="Y222" s="336">
        <v>38716</v>
      </c>
      <c r="Z222" s="103">
        <v>12</v>
      </c>
      <c r="AA222" s="336" t="s">
        <v>600</v>
      </c>
      <c r="AB222" s="98" t="s">
        <v>113</v>
      </c>
      <c r="AC222" s="99">
        <v>41</v>
      </c>
      <c r="AD222" s="369" t="str">
        <f t="shared" si="9"/>
        <v>TELEFON DIGITAL MITEL SS 4025</v>
      </c>
      <c r="AE222" s="371" t="s">
        <v>459</v>
      </c>
      <c r="AF222" s="372" t="s">
        <v>602</v>
      </c>
      <c r="AG222" s="370"/>
      <c r="AH222" s="103">
        <f t="shared" si="10"/>
        <v>834</v>
      </c>
      <c r="AI222" s="184">
        <v>4</v>
      </c>
      <c r="AJ222" s="184"/>
      <c r="AK222" s="373">
        <v>10</v>
      </c>
    </row>
    <row r="223" spans="1:37" ht="15">
      <c r="A223" s="1">
        <v>1</v>
      </c>
      <c r="O223" s="369" t="s">
        <v>603</v>
      </c>
      <c r="P223" s="94" t="s">
        <v>80</v>
      </c>
      <c r="Q223" s="370"/>
      <c r="R223" s="103">
        <f t="shared" si="8"/>
        <v>1374</v>
      </c>
      <c r="S223" s="370"/>
      <c r="T223" s="182">
        <v>1374</v>
      </c>
      <c r="U223" s="370"/>
      <c r="V223" s="326"/>
      <c r="W223" s="370"/>
      <c r="X223" s="103"/>
      <c r="Y223" s="336">
        <v>38716</v>
      </c>
      <c r="Z223" s="103">
        <v>12</v>
      </c>
      <c r="AA223" s="336" t="s">
        <v>604</v>
      </c>
      <c r="AB223" s="98" t="s">
        <v>113</v>
      </c>
      <c r="AC223" s="99">
        <v>42</v>
      </c>
      <c r="AD223" s="369" t="str">
        <f t="shared" si="9"/>
        <v>TELEFON DIGITAL MITEL SS 4150</v>
      </c>
      <c r="AE223" s="371" t="s">
        <v>605</v>
      </c>
      <c r="AF223" s="372" t="s">
        <v>606</v>
      </c>
      <c r="AG223" s="370"/>
      <c r="AH223" s="103">
        <f t="shared" si="10"/>
        <v>1374</v>
      </c>
      <c r="AI223" s="184">
        <v>4</v>
      </c>
      <c r="AJ223" s="184"/>
      <c r="AK223" s="373">
        <v>10</v>
      </c>
    </row>
    <row r="224" spans="1:37" ht="15">
      <c r="A224" s="1">
        <v>1</v>
      </c>
      <c r="O224" s="369" t="s">
        <v>603</v>
      </c>
      <c r="P224" s="94" t="s">
        <v>80</v>
      </c>
      <c r="Q224" s="370"/>
      <c r="R224" s="103">
        <f t="shared" si="8"/>
        <v>1374</v>
      </c>
      <c r="S224" s="370"/>
      <c r="T224" s="182">
        <v>1374</v>
      </c>
      <c r="U224" s="370"/>
      <c r="V224" s="326"/>
      <c r="W224" s="370"/>
      <c r="X224" s="103"/>
      <c r="Y224" s="336">
        <v>38716</v>
      </c>
      <c r="Z224" s="103">
        <v>12</v>
      </c>
      <c r="AA224" s="336" t="s">
        <v>604</v>
      </c>
      <c r="AB224" s="98" t="s">
        <v>113</v>
      </c>
      <c r="AC224" s="99">
        <v>43</v>
      </c>
      <c r="AD224" s="369" t="str">
        <f t="shared" si="9"/>
        <v>TELEFON DIGITAL MITEL SS 4150</v>
      </c>
      <c r="AE224" s="371" t="s">
        <v>459</v>
      </c>
      <c r="AF224" s="372" t="s">
        <v>607</v>
      </c>
      <c r="AG224" s="370"/>
      <c r="AH224" s="103">
        <f t="shared" si="10"/>
        <v>1374</v>
      </c>
      <c r="AI224" s="184">
        <v>4</v>
      </c>
      <c r="AJ224" s="184"/>
      <c r="AK224" s="373">
        <v>10</v>
      </c>
    </row>
    <row r="225" spans="1:37" ht="15">
      <c r="A225" s="1">
        <v>1</v>
      </c>
      <c r="O225" s="100" t="s">
        <v>608</v>
      </c>
      <c r="P225" s="94" t="s">
        <v>80</v>
      </c>
      <c r="Q225" s="341"/>
      <c r="R225" s="103"/>
      <c r="S225" s="342"/>
      <c r="T225" s="143">
        <v>36624.71</v>
      </c>
      <c r="U225" s="342"/>
      <c r="V225" s="343"/>
      <c r="W225" s="343"/>
      <c r="X225" s="103">
        <v>0</v>
      </c>
      <c r="Y225" s="336">
        <v>38659</v>
      </c>
      <c r="Z225" s="103">
        <v>11</v>
      </c>
      <c r="AA225" s="336" t="s">
        <v>191</v>
      </c>
      <c r="AB225" s="98" t="s">
        <v>280</v>
      </c>
      <c r="AC225" s="99">
        <v>0.31</v>
      </c>
      <c r="AD225" s="100" t="s">
        <v>608</v>
      </c>
      <c r="AE225" s="101" t="s">
        <v>141</v>
      </c>
      <c r="AF225" s="101" t="s">
        <v>609</v>
      </c>
      <c r="AG225" s="345"/>
      <c r="AH225" s="346">
        <v>36624.71</v>
      </c>
      <c r="AI225" s="351">
        <v>12</v>
      </c>
      <c r="AJ225" s="348" t="s">
        <v>117</v>
      </c>
      <c r="AK225" s="364"/>
    </row>
    <row r="226" spans="1:37" ht="15">
      <c r="A226" s="1">
        <v>1</v>
      </c>
      <c r="O226" s="100" t="s">
        <v>610</v>
      </c>
      <c r="P226" s="94" t="s">
        <v>80</v>
      </c>
      <c r="Q226" s="341"/>
      <c r="R226" s="103"/>
      <c r="S226" s="342"/>
      <c r="T226" s="143">
        <v>49253.53</v>
      </c>
      <c r="U226" s="342"/>
      <c r="V226" s="343"/>
      <c r="W226" s="343"/>
      <c r="X226" s="103">
        <v>0</v>
      </c>
      <c r="Y226" s="336">
        <v>38659</v>
      </c>
      <c r="Z226" s="103">
        <v>11</v>
      </c>
      <c r="AA226" s="336" t="s">
        <v>191</v>
      </c>
      <c r="AB226" s="98" t="s">
        <v>280</v>
      </c>
      <c r="AC226" s="99">
        <v>0.30499999999999999</v>
      </c>
      <c r="AD226" s="100" t="s">
        <v>610</v>
      </c>
      <c r="AE226" s="101" t="s">
        <v>134</v>
      </c>
      <c r="AF226" s="101" t="s">
        <v>611</v>
      </c>
      <c r="AG226" s="345"/>
      <c r="AH226" s="346">
        <v>49253.53</v>
      </c>
      <c r="AI226" s="351">
        <v>32</v>
      </c>
      <c r="AJ226" s="348" t="s">
        <v>117</v>
      </c>
      <c r="AK226" s="364"/>
    </row>
    <row r="227" spans="1:37" ht="15">
      <c r="A227" s="1">
        <v>1</v>
      </c>
      <c r="O227" s="100" t="s">
        <v>612</v>
      </c>
      <c r="P227" s="94" t="s">
        <v>80</v>
      </c>
      <c r="Q227" s="341"/>
      <c r="R227" s="103"/>
      <c r="S227" s="342"/>
      <c r="T227" s="143">
        <v>52864.51</v>
      </c>
      <c r="U227" s="342"/>
      <c r="V227" s="343"/>
      <c r="W227" s="343"/>
      <c r="X227" s="103">
        <v>0</v>
      </c>
      <c r="Y227" s="336" t="s">
        <v>613</v>
      </c>
      <c r="Z227" s="103">
        <v>10</v>
      </c>
      <c r="AA227" s="336" t="s">
        <v>614</v>
      </c>
      <c r="AB227" s="98" t="s">
        <v>280</v>
      </c>
      <c r="AC227" s="99">
        <v>0.33</v>
      </c>
      <c r="AD227" s="100" t="s">
        <v>612</v>
      </c>
      <c r="AE227" s="101" t="s">
        <v>141</v>
      </c>
      <c r="AF227" s="101" t="s">
        <v>615</v>
      </c>
      <c r="AG227" s="345"/>
      <c r="AH227" s="346">
        <v>52864.51</v>
      </c>
      <c r="AI227" s="351">
        <v>12</v>
      </c>
      <c r="AJ227" s="348" t="s">
        <v>117</v>
      </c>
      <c r="AK227" s="106"/>
    </row>
    <row r="228" spans="1:37" ht="15.75" thickBot="1">
      <c r="A228" s="1">
        <v>1</v>
      </c>
      <c r="O228" s="454" t="s">
        <v>616</v>
      </c>
      <c r="P228" s="94" t="s">
        <v>80</v>
      </c>
      <c r="Q228" s="341"/>
      <c r="R228" s="346">
        <v>16662.669999999998</v>
      </c>
      <c r="S228" s="342"/>
      <c r="T228" s="182">
        <v>16662.669999999998</v>
      </c>
      <c r="U228" s="342"/>
      <c r="V228" s="342"/>
      <c r="W228" s="343"/>
      <c r="X228" s="363"/>
      <c r="Y228" s="336">
        <v>38698</v>
      </c>
      <c r="Z228" s="103">
        <v>12</v>
      </c>
      <c r="AA228" s="336" t="s">
        <v>617</v>
      </c>
      <c r="AB228" s="98" t="s">
        <v>139</v>
      </c>
      <c r="AC228" s="99" t="s">
        <v>618</v>
      </c>
      <c r="AD228" s="100" t="s">
        <v>616</v>
      </c>
      <c r="AE228" s="455" t="s">
        <v>619</v>
      </c>
      <c r="AF228" s="456" t="s">
        <v>620</v>
      </c>
      <c r="AG228" s="345"/>
      <c r="AH228" s="346">
        <v>16662.669999999998</v>
      </c>
      <c r="AI228" s="184">
        <v>12</v>
      </c>
      <c r="AJ228" s="343"/>
      <c r="AK228" s="457"/>
    </row>
    <row r="229" spans="1:37" s="375" customFormat="1" ht="15.75" thickBot="1">
      <c r="A229" s="1">
        <v>1</v>
      </c>
      <c r="C229" s="458"/>
      <c r="D229" s="400"/>
      <c r="E229" s="374"/>
      <c r="F229" s="374"/>
      <c r="G229" s="374"/>
      <c r="H229" s="374"/>
      <c r="I229" s="374"/>
      <c r="J229" s="374"/>
      <c r="K229" s="374"/>
      <c r="L229" s="374"/>
      <c r="M229" s="374"/>
      <c r="O229" s="459" t="s">
        <v>621</v>
      </c>
      <c r="P229" s="460"/>
      <c r="Q229" s="461"/>
      <c r="R229" s="462">
        <v>2926.04</v>
      </c>
      <c r="S229" s="463"/>
      <c r="T229" s="464">
        <v>2926.04</v>
      </c>
      <c r="U229" s="465"/>
      <c r="V229" s="465"/>
      <c r="W229" s="465"/>
      <c r="X229" s="462"/>
      <c r="Y229" s="466">
        <v>38681</v>
      </c>
      <c r="Z229" s="462">
        <v>11</v>
      </c>
      <c r="AA229" s="466">
        <v>38681</v>
      </c>
      <c r="AB229" s="467" t="s">
        <v>113</v>
      </c>
      <c r="AC229" s="468">
        <v>1</v>
      </c>
      <c r="AD229" s="469" t="s">
        <v>621</v>
      </c>
      <c r="AE229" s="470" t="s">
        <v>622</v>
      </c>
      <c r="AF229" s="470" t="s">
        <v>623</v>
      </c>
      <c r="AG229" s="471"/>
      <c r="AH229" s="472">
        <v>2926.04</v>
      </c>
      <c r="AI229" s="473">
        <v>8</v>
      </c>
      <c r="AJ229" s="474"/>
      <c r="AK229" s="475">
        <v>10</v>
      </c>
    </row>
    <row r="230" spans="1:37" ht="15.75" thickBot="1">
      <c r="A230" s="1">
        <v>1</v>
      </c>
      <c r="O230" s="476" t="s">
        <v>624</v>
      </c>
      <c r="P230" s="94"/>
      <c r="Q230" s="341"/>
      <c r="R230" s="103">
        <v>2800</v>
      </c>
      <c r="S230" s="342"/>
      <c r="T230" s="477">
        <v>2800</v>
      </c>
      <c r="U230" s="343"/>
      <c r="V230" s="343"/>
      <c r="W230" s="343"/>
      <c r="X230" s="103"/>
      <c r="Y230" s="336">
        <v>38681</v>
      </c>
      <c r="Z230" s="478">
        <v>11</v>
      </c>
      <c r="AA230" s="336">
        <v>38681</v>
      </c>
      <c r="AB230" s="98" t="s">
        <v>113</v>
      </c>
      <c r="AC230" s="99">
        <v>1</v>
      </c>
      <c r="AD230" s="100" t="s">
        <v>624</v>
      </c>
      <c r="AE230" s="101" t="s">
        <v>468</v>
      </c>
      <c r="AF230" s="101" t="s">
        <v>625</v>
      </c>
      <c r="AG230" s="345"/>
      <c r="AH230" s="346">
        <v>2800</v>
      </c>
      <c r="AI230" s="351">
        <v>4</v>
      </c>
      <c r="AJ230" s="348"/>
      <c r="AK230" s="364">
        <v>10</v>
      </c>
    </row>
    <row r="231" spans="1:37" ht="15.75" thickBot="1">
      <c r="A231" s="1">
        <v>1</v>
      </c>
      <c r="O231" s="476" t="s">
        <v>626</v>
      </c>
      <c r="P231" s="94"/>
      <c r="Q231" s="341"/>
      <c r="R231" s="103">
        <v>887.6</v>
      </c>
      <c r="S231" s="342"/>
      <c r="T231" s="477">
        <v>887.6</v>
      </c>
      <c r="U231" s="343"/>
      <c r="V231" s="343"/>
      <c r="W231" s="343"/>
      <c r="X231" s="103"/>
      <c r="Y231" s="336">
        <v>38681</v>
      </c>
      <c r="Z231" s="478">
        <v>11</v>
      </c>
      <c r="AA231" s="336">
        <v>38681</v>
      </c>
      <c r="AB231" s="98" t="s">
        <v>113</v>
      </c>
      <c r="AC231" s="99">
        <v>1</v>
      </c>
      <c r="AD231" s="100" t="s">
        <v>626</v>
      </c>
      <c r="AE231" s="101" t="s">
        <v>368</v>
      </c>
      <c r="AF231" s="101" t="s">
        <v>627</v>
      </c>
      <c r="AG231" s="345"/>
      <c r="AH231" s="346">
        <v>887.6</v>
      </c>
      <c r="AI231" s="351">
        <v>2</v>
      </c>
      <c r="AJ231" s="348"/>
      <c r="AK231" s="364">
        <v>10</v>
      </c>
    </row>
    <row r="232" spans="1:37" ht="15.75" thickBot="1">
      <c r="A232" s="1">
        <v>1</v>
      </c>
      <c r="O232" s="476" t="s">
        <v>628</v>
      </c>
      <c r="P232" s="94"/>
      <c r="Q232" s="341"/>
      <c r="R232" s="103">
        <v>6805.47</v>
      </c>
      <c r="S232" s="342"/>
      <c r="T232" s="477">
        <v>6805.47</v>
      </c>
      <c r="U232" s="343"/>
      <c r="V232" s="343"/>
      <c r="W232" s="343"/>
      <c r="X232" s="103"/>
      <c r="Y232" s="336">
        <v>38681</v>
      </c>
      <c r="Z232" s="478">
        <v>11</v>
      </c>
      <c r="AA232" s="336">
        <v>38681</v>
      </c>
      <c r="AB232" s="98" t="s">
        <v>113</v>
      </c>
      <c r="AC232" s="99">
        <v>1</v>
      </c>
      <c r="AD232" s="100" t="s">
        <v>628</v>
      </c>
      <c r="AE232" s="101" t="s">
        <v>629</v>
      </c>
      <c r="AF232" s="101" t="s">
        <v>630</v>
      </c>
      <c r="AG232" s="345"/>
      <c r="AH232" s="346">
        <v>6805.47</v>
      </c>
      <c r="AI232" s="351">
        <v>8</v>
      </c>
      <c r="AJ232" s="348"/>
      <c r="AK232" s="364">
        <v>10</v>
      </c>
    </row>
    <row r="233" spans="1:37" ht="15.75" thickBot="1">
      <c r="A233" s="1">
        <v>1</v>
      </c>
      <c r="O233" s="476" t="s">
        <v>631</v>
      </c>
      <c r="P233" s="94"/>
      <c r="Q233" s="341"/>
      <c r="R233" s="103">
        <v>6805.47</v>
      </c>
      <c r="S233" s="342"/>
      <c r="T233" s="477">
        <v>6805.47</v>
      </c>
      <c r="U233" s="343"/>
      <c r="V233" s="343"/>
      <c r="W233" s="343"/>
      <c r="X233" s="103"/>
      <c r="Y233" s="336">
        <v>38681</v>
      </c>
      <c r="Z233" s="478">
        <v>11</v>
      </c>
      <c r="AA233" s="336">
        <v>38681</v>
      </c>
      <c r="AB233" s="98" t="s">
        <v>113</v>
      </c>
      <c r="AC233" s="99">
        <v>1</v>
      </c>
      <c r="AD233" s="100" t="s">
        <v>631</v>
      </c>
      <c r="AE233" s="101" t="s">
        <v>629</v>
      </c>
      <c r="AF233" s="101" t="s">
        <v>632</v>
      </c>
      <c r="AG233" s="345"/>
      <c r="AH233" s="346">
        <v>6805.47</v>
      </c>
      <c r="AI233" s="351">
        <v>8</v>
      </c>
      <c r="AJ233" s="348"/>
      <c r="AK233" s="364">
        <v>10</v>
      </c>
    </row>
    <row r="234" spans="1:37" ht="15">
      <c r="A234" s="1">
        <v>1</v>
      </c>
      <c r="O234" s="479" t="s">
        <v>631</v>
      </c>
      <c r="P234" s="480"/>
      <c r="Q234" s="481"/>
      <c r="R234" s="482">
        <v>6805.47</v>
      </c>
      <c r="S234" s="483"/>
      <c r="T234" s="484">
        <v>6805.47</v>
      </c>
      <c r="U234" s="483"/>
      <c r="V234" s="483"/>
      <c r="W234" s="485"/>
      <c r="X234" s="486"/>
      <c r="Y234" s="487">
        <v>38681</v>
      </c>
      <c r="Z234" s="478">
        <v>11</v>
      </c>
      <c r="AA234" s="487">
        <v>38681</v>
      </c>
      <c r="AB234" s="488" t="s">
        <v>113</v>
      </c>
      <c r="AC234" s="489">
        <v>1</v>
      </c>
      <c r="AD234" s="490" t="s">
        <v>631</v>
      </c>
      <c r="AE234" s="491" t="s">
        <v>629</v>
      </c>
      <c r="AF234" s="492" t="s">
        <v>633</v>
      </c>
      <c r="AG234" s="493"/>
      <c r="AH234" s="482">
        <v>6805.47</v>
      </c>
      <c r="AI234" s="351">
        <v>8</v>
      </c>
      <c r="AJ234" s="485"/>
      <c r="AK234" s="494">
        <v>10</v>
      </c>
    </row>
    <row r="235" spans="1:37">
      <c r="A235" s="1">
        <v>1</v>
      </c>
      <c r="O235" s="495"/>
      <c r="P235" s="496"/>
      <c r="Q235" s="497"/>
      <c r="R235" s="498"/>
      <c r="S235" s="499"/>
      <c r="T235" s="499"/>
      <c r="U235" s="499"/>
      <c r="V235" s="499"/>
      <c r="W235" s="498"/>
      <c r="X235" s="498"/>
      <c r="Y235" s="500">
        <v>38365</v>
      </c>
      <c r="Z235" s="501">
        <v>1</v>
      </c>
      <c r="AA235" s="499" t="s">
        <v>634</v>
      </c>
      <c r="AB235" s="496" t="s">
        <v>121</v>
      </c>
      <c r="AC235" s="496">
        <v>1</v>
      </c>
      <c r="AD235" s="499" t="s">
        <v>635</v>
      </c>
      <c r="AE235" s="499" t="s">
        <v>636</v>
      </c>
      <c r="AF235" s="499">
        <v>203655</v>
      </c>
      <c r="AG235" s="502">
        <v>84930</v>
      </c>
      <c r="AH235" s="502">
        <v>8493</v>
      </c>
      <c r="AI235" s="499">
        <v>2</v>
      </c>
      <c r="AJ235" s="499"/>
      <c r="AK235" s="503"/>
    </row>
    <row r="236" spans="1:37" s="11" customFormat="1">
      <c r="A236" s="1">
        <v>1</v>
      </c>
      <c r="C236" s="402"/>
      <c r="D236" s="403"/>
      <c r="E236" s="404"/>
      <c r="F236" s="404"/>
      <c r="G236" s="404"/>
      <c r="H236" s="404"/>
      <c r="I236" s="404"/>
      <c r="J236" s="404"/>
      <c r="K236" s="404"/>
      <c r="L236" s="404"/>
      <c r="M236" s="404"/>
      <c r="O236" s="504"/>
      <c r="P236" s="505"/>
      <c r="Q236" s="506"/>
      <c r="R236" s="507"/>
      <c r="S236" s="508"/>
      <c r="T236" s="508"/>
      <c r="U236" s="508"/>
      <c r="V236" s="508"/>
      <c r="W236" s="507"/>
      <c r="X236" s="507"/>
      <c r="Y236" s="509">
        <v>38365</v>
      </c>
      <c r="Z236" s="510">
        <v>1</v>
      </c>
      <c r="AA236" s="508" t="s">
        <v>634</v>
      </c>
      <c r="AB236" s="505" t="s">
        <v>121</v>
      </c>
      <c r="AC236" s="505">
        <v>1</v>
      </c>
      <c r="AD236" s="508" t="s">
        <v>637</v>
      </c>
      <c r="AE236" s="508" t="s">
        <v>638</v>
      </c>
      <c r="AF236" s="508">
        <v>203656</v>
      </c>
      <c r="AG236" s="511">
        <v>250496</v>
      </c>
      <c r="AH236" s="511">
        <v>25049.599999999999</v>
      </c>
      <c r="AI236" s="508">
        <v>5</v>
      </c>
      <c r="AJ236" s="508"/>
      <c r="AK236" s="512">
        <v>4</v>
      </c>
    </row>
    <row r="237" spans="1:37">
      <c r="A237" s="1">
        <v>1</v>
      </c>
      <c r="O237" s="495" t="s">
        <v>639</v>
      </c>
      <c r="P237" s="496"/>
      <c r="Q237" s="497"/>
      <c r="R237" s="498"/>
      <c r="S237" s="499"/>
      <c r="T237" s="499"/>
      <c r="U237" s="499"/>
      <c r="V237" s="499"/>
      <c r="W237" s="498"/>
      <c r="X237" s="498"/>
      <c r="Y237" s="500">
        <v>38365</v>
      </c>
      <c r="Z237" s="501">
        <v>1</v>
      </c>
      <c r="AA237" s="499" t="s">
        <v>640</v>
      </c>
      <c r="AB237" s="496" t="s">
        <v>121</v>
      </c>
      <c r="AC237" s="496">
        <v>1</v>
      </c>
      <c r="AD237" s="499" t="s">
        <v>641</v>
      </c>
      <c r="AE237" s="499" t="s">
        <v>642</v>
      </c>
      <c r="AF237" s="499">
        <v>203657</v>
      </c>
      <c r="AG237" s="502">
        <v>1974594</v>
      </c>
      <c r="AH237" s="502">
        <v>197459.4</v>
      </c>
      <c r="AI237" s="499">
        <v>5</v>
      </c>
      <c r="AJ237" s="499"/>
      <c r="AK237" s="503"/>
    </row>
    <row r="238" spans="1:37">
      <c r="A238" s="1">
        <v>1</v>
      </c>
      <c r="O238" s="495" t="s">
        <v>69</v>
      </c>
      <c r="P238" s="499"/>
      <c r="Q238" s="497"/>
      <c r="R238" s="498"/>
      <c r="S238" s="499"/>
      <c r="T238" s="499"/>
      <c r="U238" s="499"/>
      <c r="V238" s="499"/>
      <c r="W238" s="498"/>
      <c r="X238" s="498"/>
      <c r="Y238" s="500">
        <v>38365</v>
      </c>
      <c r="Z238" s="501">
        <v>1</v>
      </c>
      <c r="AA238" s="499" t="s">
        <v>643</v>
      </c>
      <c r="AB238" s="496" t="s">
        <v>121</v>
      </c>
      <c r="AC238" s="496">
        <v>1</v>
      </c>
      <c r="AD238" s="499" t="s">
        <v>644</v>
      </c>
      <c r="AE238" s="499" t="s">
        <v>642</v>
      </c>
      <c r="AF238" s="499">
        <v>203658</v>
      </c>
      <c r="AG238" s="502">
        <v>861232</v>
      </c>
      <c r="AH238" s="502">
        <v>86123.199999999997</v>
      </c>
      <c r="AI238" s="499">
        <v>5</v>
      </c>
      <c r="AJ238" s="499"/>
      <c r="AK238" s="503">
        <v>4</v>
      </c>
    </row>
    <row r="239" spans="1:37" ht="15.75" thickBot="1">
      <c r="A239" s="1">
        <v>1</v>
      </c>
      <c r="O239" s="328"/>
      <c r="P239" s="225"/>
      <c r="Q239" s="226"/>
      <c r="R239" s="227"/>
      <c r="S239" s="226"/>
      <c r="T239" s="228"/>
      <c r="U239" s="226"/>
      <c r="V239" s="226"/>
      <c r="W239" s="229"/>
      <c r="X239" s="227"/>
      <c r="Y239" s="230">
        <v>38699</v>
      </c>
      <c r="Z239" s="227">
        <v>12</v>
      </c>
      <c r="AA239" s="231" t="s">
        <v>645</v>
      </c>
      <c r="AB239" s="231" t="s">
        <v>121</v>
      </c>
      <c r="AC239" s="232">
        <v>1</v>
      </c>
      <c r="AD239" s="231" t="s">
        <v>646</v>
      </c>
      <c r="AE239" s="225" t="s">
        <v>368</v>
      </c>
      <c r="AF239" s="225" t="s">
        <v>647</v>
      </c>
      <c r="AG239" s="229"/>
      <c r="AH239" s="227">
        <v>887.6</v>
      </c>
      <c r="AI239" s="233">
        <v>2</v>
      </c>
      <c r="AJ239" s="234"/>
      <c r="AK239" s="235"/>
    </row>
    <row r="240" spans="1:37" ht="15">
      <c r="A240" s="1">
        <v>1</v>
      </c>
      <c r="O240" s="100" t="s">
        <v>648</v>
      </c>
      <c r="P240" s="94" t="s">
        <v>80</v>
      </c>
      <c r="Q240" s="341"/>
      <c r="R240" s="103">
        <v>8876</v>
      </c>
      <c r="S240" s="342"/>
      <c r="T240" s="477">
        <v>8876</v>
      </c>
      <c r="U240" s="343"/>
      <c r="V240" s="343"/>
      <c r="W240" s="343"/>
      <c r="X240" s="103"/>
      <c r="Y240" s="336">
        <v>38677</v>
      </c>
      <c r="Z240" s="103"/>
      <c r="AA240" s="336" t="s">
        <v>649</v>
      </c>
      <c r="AB240" s="98"/>
      <c r="AC240" s="99">
        <v>10</v>
      </c>
      <c r="AD240" s="100"/>
      <c r="AE240" s="101"/>
      <c r="AF240" s="101" t="s">
        <v>650</v>
      </c>
      <c r="AG240" s="345"/>
      <c r="AH240" s="346">
        <f t="shared" ref="AH240:AH303" si="11">T240</f>
        <v>8876</v>
      </c>
      <c r="AI240" s="351"/>
      <c r="AJ240" s="348"/>
      <c r="AK240" s="364">
        <v>1</v>
      </c>
    </row>
    <row r="241" spans="1:37" ht="15">
      <c r="A241" s="1">
        <v>1</v>
      </c>
      <c r="O241" s="369" t="s">
        <v>651</v>
      </c>
      <c r="P241" s="94" t="s">
        <v>80</v>
      </c>
      <c r="Q241" s="370"/>
      <c r="R241" s="103">
        <f t="shared" ref="R241:R304" si="12">T241</f>
        <v>621.28</v>
      </c>
      <c r="S241" s="370"/>
      <c r="T241" s="182">
        <v>621.28</v>
      </c>
      <c r="U241" s="370"/>
      <c r="V241" s="326"/>
      <c r="W241" s="370"/>
      <c r="X241" s="103"/>
      <c r="Y241" s="336">
        <v>38708</v>
      </c>
      <c r="Z241" s="103">
        <v>12</v>
      </c>
      <c r="AA241" s="336" t="s">
        <v>652</v>
      </c>
      <c r="AB241" s="98" t="s">
        <v>113</v>
      </c>
      <c r="AC241" s="99">
        <v>1</v>
      </c>
      <c r="AD241" s="369" t="str">
        <f t="shared" ref="AD241:AD304" si="13">O241</f>
        <v>MASINA DE GAURIT CU PERCUTIE GSB 22-2 RE 060114656</v>
      </c>
      <c r="AE241" s="371" t="s">
        <v>497</v>
      </c>
      <c r="AF241" s="372" t="s">
        <v>653</v>
      </c>
      <c r="AG241" s="370"/>
      <c r="AH241" s="103">
        <f t="shared" si="11"/>
        <v>621.28</v>
      </c>
      <c r="AI241" s="184">
        <v>2</v>
      </c>
      <c r="AJ241" s="184"/>
      <c r="AK241" s="373"/>
    </row>
    <row r="242" spans="1:37" s="11" customFormat="1" ht="15">
      <c r="A242" s="1">
        <v>1</v>
      </c>
      <c r="C242" s="402"/>
      <c r="D242" s="403"/>
      <c r="E242" s="404"/>
      <c r="F242" s="404"/>
      <c r="G242" s="404"/>
      <c r="H242" s="404"/>
      <c r="I242" s="404"/>
      <c r="J242" s="404"/>
      <c r="K242" s="404"/>
      <c r="L242" s="404"/>
      <c r="M242" s="404"/>
      <c r="O242" s="441" t="s">
        <v>654</v>
      </c>
      <c r="P242" s="442" t="s">
        <v>80</v>
      </c>
      <c r="Q242" s="443"/>
      <c r="R242" s="444">
        <f t="shared" si="12"/>
        <v>749.75</v>
      </c>
      <c r="S242" s="443"/>
      <c r="T242" s="445">
        <v>749.75</v>
      </c>
      <c r="U242" s="443"/>
      <c r="V242" s="446"/>
      <c r="W242" s="443"/>
      <c r="X242" s="444"/>
      <c r="Y242" s="447">
        <v>38708</v>
      </c>
      <c r="Z242" s="444">
        <v>12</v>
      </c>
      <c r="AA242" s="447" t="s">
        <v>652</v>
      </c>
      <c r="AB242" s="448" t="s">
        <v>113</v>
      </c>
      <c r="AC242" s="449">
        <v>1</v>
      </c>
      <c r="AD242" s="441" t="str">
        <f t="shared" si="13"/>
        <v>GWS 26-230 JBV 0601856G08</v>
      </c>
      <c r="AE242" s="450" t="s">
        <v>497</v>
      </c>
      <c r="AF242" s="451" t="s">
        <v>655</v>
      </c>
      <c r="AG242" s="443"/>
      <c r="AH242" s="444">
        <f t="shared" si="11"/>
        <v>749.75</v>
      </c>
      <c r="AI242" s="452">
        <v>2</v>
      </c>
      <c r="AJ242" s="452"/>
      <c r="AK242" s="453">
        <v>1</v>
      </c>
    </row>
    <row r="243" spans="1:37" s="11" customFormat="1" ht="15">
      <c r="A243" s="1">
        <v>1</v>
      </c>
      <c r="C243" s="402"/>
      <c r="D243" s="403"/>
      <c r="E243" s="404"/>
      <c r="F243" s="404"/>
      <c r="G243" s="404"/>
      <c r="H243" s="404"/>
      <c r="I243" s="404"/>
      <c r="J243" s="404"/>
      <c r="K243" s="404"/>
      <c r="L243" s="404"/>
      <c r="M243" s="404"/>
      <c r="O243" s="441" t="s">
        <v>654</v>
      </c>
      <c r="P243" s="442" t="s">
        <v>80</v>
      </c>
      <c r="Q243" s="443"/>
      <c r="R243" s="444">
        <f t="shared" si="12"/>
        <v>749.75</v>
      </c>
      <c r="S243" s="443"/>
      <c r="T243" s="445">
        <v>749.75</v>
      </c>
      <c r="U243" s="443"/>
      <c r="V243" s="446"/>
      <c r="W243" s="443"/>
      <c r="X243" s="444"/>
      <c r="Y243" s="447">
        <v>38708</v>
      </c>
      <c r="Z243" s="444">
        <v>12</v>
      </c>
      <c r="AA243" s="447" t="s">
        <v>652</v>
      </c>
      <c r="AB243" s="448" t="s">
        <v>113</v>
      </c>
      <c r="AC243" s="449">
        <v>1</v>
      </c>
      <c r="AD243" s="441" t="str">
        <f t="shared" si="13"/>
        <v>GWS 26-230 JBV 0601856G08</v>
      </c>
      <c r="AE243" s="450" t="s">
        <v>497</v>
      </c>
      <c r="AF243" s="451" t="s">
        <v>656</v>
      </c>
      <c r="AG243" s="443"/>
      <c r="AH243" s="444">
        <f t="shared" si="11"/>
        <v>749.75</v>
      </c>
      <c r="AI243" s="452">
        <v>2</v>
      </c>
      <c r="AJ243" s="452"/>
      <c r="AK243" s="453">
        <v>1</v>
      </c>
    </row>
    <row r="244" spans="1:37" ht="15">
      <c r="A244" s="1">
        <v>1</v>
      </c>
      <c r="O244" s="369" t="s">
        <v>657</v>
      </c>
      <c r="P244" s="94" t="s">
        <v>80</v>
      </c>
      <c r="Q244" s="370"/>
      <c r="R244" s="103">
        <f t="shared" si="12"/>
        <v>2553</v>
      </c>
      <c r="S244" s="370"/>
      <c r="T244" s="182">
        <v>2553</v>
      </c>
      <c r="U244" s="370"/>
      <c r="V244" s="326"/>
      <c r="W244" s="370"/>
      <c r="X244" s="103"/>
      <c r="Y244" s="336">
        <v>38708</v>
      </c>
      <c r="Z244" s="103">
        <v>12</v>
      </c>
      <c r="AA244" s="336" t="s">
        <v>658</v>
      </c>
      <c r="AB244" s="98" t="s">
        <v>113</v>
      </c>
      <c r="AC244" s="99">
        <v>1</v>
      </c>
      <c r="AD244" s="369" t="str">
        <f t="shared" si="13"/>
        <v>APARAT SUDURA IN CC PORTABIL TECHNOLOGY 220 TELWIN</v>
      </c>
      <c r="AE244" s="371" t="s">
        <v>531</v>
      </c>
      <c r="AF244" s="372" t="s">
        <v>659</v>
      </c>
      <c r="AG244" s="370"/>
      <c r="AH244" s="103">
        <f t="shared" si="11"/>
        <v>2553</v>
      </c>
      <c r="AI244" s="184">
        <v>6</v>
      </c>
      <c r="AJ244" s="184"/>
      <c r="AK244" s="373">
        <v>1</v>
      </c>
    </row>
    <row r="245" spans="1:37" ht="15">
      <c r="A245" s="1">
        <v>1</v>
      </c>
      <c r="O245" s="369" t="s">
        <v>660</v>
      </c>
      <c r="P245" s="94" t="s">
        <v>80</v>
      </c>
      <c r="Q245" s="370"/>
      <c r="R245" s="103">
        <f t="shared" si="12"/>
        <v>842</v>
      </c>
      <c r="S245" s="370"/>
      <c r="T245" s="182">
        <v>842</v>
      </c>
      <c r="U245" s="370"/>
      <c r="V245" s="326"/>
      <c r="W245" s="370"/>
      <c r="X245" s="103"/>
      <c r="Y245" s="336">
        <v>38716</v>
      </c>
      <c r="Z245" s="103">
        <v>12</v>
      </c>
      <c r="AA245" s="336" t="s">
        <v>652</v>
      </c>
      <c r="AB245" s="98" t="s">
        <v>113</v>
      </c>
      <c r="AC245" s="99">
        <v>1</v>
      </c>
      <c r="AD245" s="369" t="str">
        <f t="shared" si="13"/>
        <v>BORMASINA ELECTRICA DE BANC WTB1203(620023)</v>
      </c>
      <c r="AE245" s="371" t="s">
        <v>497</v>
      </c>
      <c r="AF245" s="372" t="s">
        <v>661</v>
      </c>
      <c r="AG245" s="370"/>
      <c r="AH245" s="103">
        <f t="shared" si="11"/>
        <v>842</v>
      </c>
      <c r="AI245" s="184">
        <v>2</v>
      </c>
      <c r="AJ245" s="184"/>
      <c r="AK245" s="373">
        <v>1</v>
      </c>
    </row>
    <row r="246" spans="1:37" ht="15">
      <c r="A246" s="1">
        <v>1</v>
      </c>
      <c r="O246" s="369" t="s">
        <v>662</v>
      </c>
      <c r="P246" s="94" t="s">
        <v>80</v>
      </c>
      <c r="Q246" s="370"/>
      <c r="R246" s="103">
        <f t="shared" si="12"/>
        <v>2711.28</v>
      </c>
      <c r="S246" s="370"/>
      <c r="T246" s="182">
        <v>2711.28</v>
      </c>
      <c r="U246" s="370"/>
      <c r="V246" s="326"/>
      <c r="W246" s="370"/>
      <c r="X246" s="103"/>
      <c r="Y246" s="336">
        <v>38708</v>
      </c>
      <c r="Z246" s="103">
        <v>12</v>
      </c>
      <c r="AA246" s="336" t="s">
        <v>652</v>
      </c>
      <c r="AB246" s="98" t="s">
        <v>113</v>
      </c>
      <c r="AC246" s="99">
        <v>1</v>
      </c>
      <c r="AD246" s="369" t="str">
        <f t="shared" si="13"/>
        <v>ELECTROPOMPA LOWARA DL125</v>
      </c>
      <c r="AE246" s="371" t="s">
        <v>663</v>
      </c>
      <c r="AF246" s="372" t="s">
        <v>664</v>
      </c>
      <c r="AG246" s="370"/>
      <c r="AH246" s="103">
        <f t="shared" si="11"/>
        <v>2711.28</v>
      </c>
      <c r="AI246" s="184">
        <v>6</v>
      </c>
      <c r="AJ246" s="184"/>
      <c r="AK246" s="373">
        <v>1</v>
      </c>
    </row>
    <row r="247" spans="1:37" ht="15">
      <c r="A247" s="1">
        <v>1</v>
      </c>
      <c r="O247" s="369" t="s">
        <v>662</v>
      </c>
      <c r="P247" s="94" t="s">
        <v>80</v>
      </c>
      <c r="Q247" s="370"/>
      <c r="R247" s="103">
        <f t="shared" si="12"/>
        <v>2711.28</v>
      </c>
      <c r="S247" s="370"/>
      <c r="T247" s="182">
        <v>2711.28</v>
      </c>
      <c r="U247" s="370"/>
      <c r="V247" s="326"/>
      <c r="W247" s="370"/>
      <c r="X247" s="103"/>
      <c r="Y247" s="336">
        <v>38708</v>
      </c>
      <c r="Z247" s="103">
        <v>12</v>
      </c>
      <c r="AA247" s="336" t="s">
        <v>652</v>
      </c>
      <c r="AB247" s="98" t="s">
        <v>113</v>
      </c>
      <c r="AC247" s="99">
        <v>1</v>
      </c>
      <c r="AD247" s="369" t="str">
        <f t="shared" si="13"/>
        <v>ELECTROPOMPA LOWARA DL125</v>
      </c>
      <c r="AE247" s="371" t="s">
        <v>663</v>
      </c>
      <c r="AF247" s="372" t="s">
        <v>665</v>
      </c>
      <c r="AG247" s="370"/>
      <c r="AH247" s="103">
        <f t="shared" si="11"/>
        <v>2711.28</v>
      </c>
      <c r="AI247" s="184">
        <v>6</v>
      </c>
      <c r="AJ247" s="184"/>
      <c r="AK247" s="373">
        <v>1</v>
      </c>
    </row>
    <row r="248" spans="1:37" ht="15">
      <c r="A248" s="1">
        <v>1</v>
      </c>
      <c r="O248" s="369" t="s">
        <v>657</v>
      </c>
      <c r="P248" s="94" t="s">
        <v>80</v>
      </c>
      <c r="Q248" s="370"/>
      <c r="R248" s="103">
        <f t="shared" si="12"/>
        <v>2553</v>
      </c>
      <c r="S248" s="370"/>
      <c r="T248" s="182">
        <v>2553</v>
      </c>
      <c r="U248" s="370"/>
      <c r="V248" s="326"/>
      <c r="W248" s="370"/>
      <c r="X248" s="103"/>
      <c r="Y248" s="336">
        <v>38708</v>
      </c>
      <c r="Z248" s="103">
        <v>12</v>
      </c>
      <c r="AA248" s="336" t="s">
        <v>658</v>
      </c>
      <c r="AB248" s="98" t="s">
        <v>113</v>
      </c>
      <c r="AC248" s="99">
        <v>1</v>
      </c>
      <c r="AD248" s="369" t="str">
        <f t="shared" si="13"/>
        <v>APARAT SUDURA IN CC PORTABIL TECHNOLOGY 220 TELWIN</v>
      </c>
      <c r="AE248" s="371" t="s">
        <v>531</v>
      </c>
      <c r="AF248" s="372" t="s">
        <v>666</v>
      </c>
      <c r="AG248" s="370"/>
      <c r="AH248" s="103">
        <f t="shared" si="11"/>
        <v>2553</v>
      </c>
      <c r="AI248" s="184">
        <v>6</v>
      </c>
      <c r="AJ248" s="184"/>
      <c r="AK248" s="373">
        <v>1</v>
      </c>
    </row>
    <row r="249" spans="1:37" ht="15">
      <c r="A249" s="1">
        <v>1</v>
      </c>
      <c r="O249" s="369" t="s">
        <v>667</v>
      </c>
      <c r="P249" s="94" t="s">
        <v>80</v>
      </c>
      <c r="Q249" s="370"/>
      <c r="R249" s="103">
        <f t="shared" si="12"/>
        <v>5224</v>
      </c>
      <c r="S249" s="370"/>
      <c r="T249" s="182">
        <v>5224</v>
      </c>
      <c r="U249" s="370"/>
      <c r="V249" s="326"/>
      <c r="W249" s="370"/>
      <c r="X249" s="103"/>
      <c r="Y249" s="336">
        <v>38708</v>
      </c>
      <c r="Z249" s="103">
        <v>12</v>
      </c>
      <c r="AA249" s="336" t="s">
        <v>658</v>
      </c>
      <c r="AB249" s="98" t="s">
        <v>113</v>
      </c>
      <c r="AC249" s="99">
        <v>1</v>
      </c>
      <c r="AD249" s="369" t="str">
        <f t="shared" si="13"/>
        <v>GRUP ELECTROGEN AGT 8203 HSB</v>
      </c>
      <c r="AE249" s="371" t="s">
        <v>531</v>
      </c>
      <c r="AF249" s="372" t="s">
        <v>668</v>
      </c>
      <c r="AG249" s="370"/>
      <c r="AH249" s="103">
        <f t="shared" si="11"/>
        <v>5224</v>
      </c>
      <c r="AI249" s="184">
        <v>6</v>
      </c>
      <c r="AJ249" s="184"/>
      <c r="AK249" s="373">
        <v>1</v>
      </c>
    </row>
    <row r="250" spans="1:37" s="10" customFormat="1" ht="15">
      <c r="A250" s="1">
        <v>1</v>
      </c>
      <c r="C250" s="409"/>
      <c r="D250" s="410"/>
      <c r="E250" s="411"/>
      <c r="F250" s="411"/>
      <c r="G250" s="411"/>
      <c r="H250" s="411"/>
      <c r="I250" s="411"/>
      <c r="J250" s="411"/>
      <c r="K250" s="411"/>
      <c r="L250" s="411"/>
      <c r="M250" s="411"/>
      <c r="O250" s="412" t="s">
        <v>654</v>
      </c>
      <c r="P250" s="413" t="s">
        <v>80</v>
      </c>
      <c r="Q250" s="414"/>
      <c r="R250" s="415">
        <f t="shared" si="12"/>
        <v>749.75</v>
      </c>
      <c r="S250" s="414"/>
      <c r="T250" s="416">
        <v>749.75</v>
      </c>
      <c r="U250" s="414"/>
      <c r="V250" s="417"/>
      <c r="W250" s="414"/>
      <c r="X250" s="415"/>
      <c r="Y250" s="418">
        <v>38708</v>
      </c>
      <c r="Z250" s="415">
        <v>12</v>
      </c>
      <c r="AA250" s="418" t="s">
        <v>658</v>
      </c>
      <c r="AB250" s="419" t="s">
        <v>113</v>
      </c>
      <c r="AC250" s="420">
        <v>1</v>
      </c>
      <c r="AD250" s="412" t="str">
        <f t="shared" si="13"/>
        <v>GWS 26-230 JBV 0601856G08</v>
      </c>
      <c r="AE250" s="421" t="s">
        <v>497</v>
      </c>
      <c r="AF250" s="422" t="s">
        <v>669</v>
      </c>
      <c r="AG250" s="414"/>
      <c r="AH250" s="415">
        <f t="shared" si="11"/>
        <v>749.75</v>
      </c>
      <c r="AI250" s="423">
        <v>2</v>
      </c>
      <c r="AJ250" s="423"/>
      <c r="AK250" s="424">
        <v>1</v>
      </c>
    </row>
    <row r="251" spans="1:37" s="10" customFormat="1" ht="15">
      <c r="A251" s="1">
        <v>1</v>
      </c>
      <c r="C251" s="409"/>
      <c r="D251" s="410"/>
      <c r="E251" s="411"/>
      <c r="F251" s="411"/>
      <c r="G251" s="411"/>
      <c r="H251" s="411"/>
      <c r="I251" s="411"/>
      <c r="J251" s="411"/>
      <c r="K251" s="411"/>
      <c r="L251" s="411"/>
      <c r="M251" s="411"/>
      <c r="O251" s="412" t="s">
        <v>670</v>
      </c>
      <c r="P251" s="413" t="s">
        <v>80</v>
      </c>
      <c r="Q251" s="414"/>
      <c r="R251" s="415">
        <f t="shared" si="12"/>
        <v>1657.99</v>
      </c>
      <c r="S251" s="414"/>
      <c r="T251" s="416">
        <v>1657.99</v>
      </c>
      <c r="U251" s="414"/>
      <c r="V251" s="417"/>
      <c r="W251" s="414"/>
      <c r="X251" s="415"/>
      <c r="Y251" s="418">
        <v>38708</v>
      </c>
      <c r="Z251" s="415">
        <v>12</v>
      </c>
      <c r="AA251" s="418" t="s">
        <v>658</v>
      </c>
      <c r="AB251" s="419" t="s">
        <v>113</v>
      </c>
      <c r="AC251" s="420">
        <v>1</v>
      </c>
      <c r="AD251" s="412" t="str">
        <f t="shared" si="13"/>
        <v>MS361(MOTIFIERASTRAU)</v>
      </c>
      <c r="AE251" s="421" t="s">
        <v>671</v>
      </c>
      <c r="AF251" s="422" t="s">
        <v>672</v>
      </c>
      <c r="AG251" s="414"/>
      <c r="AH251" s="415">
        <f t="shared" si="11"/>
        <v>1657.99</v>
      </c>
      <c r="AI251" s="423">
        <v>2</v>
      </c>
      <c r="AJ251" s="423"/>
      <c r="AK251" s="424">
        <v>1</v>
      </c>
    </row>
    <row r="252" spans="1:37" ht="15">
      <c r="A252" s="1">
        <v>1</v>
      </c>
      <c r="O252" s="369" t="s">
        <v>673</v>
      </c>
      <c r="P252" s="94" t="s">
        <v>80</v>
      </c>
      <c r="Q252" s="370"/>
      <c r="R252" s="103">
        <f t="shared" si="12"/>
        <v>13843</v>
      </c>
      <c r="S252" s="370"/>
      <c r="T252" s="182">
        <v>13843</v>
      </c>
      <c r="U252" s="370"/>
      <c r="V252" s="326"/>
      <c r="W252" s="370"/>
      <c r="X252" s="103"/>
      <c r="Y252" s="336">
        <v>38708</v>
      </c>
      <c r="Z252" s="103">
        <v>12</v>
      </c>
      <c r="AA252" s="336" t="s">
        <v>674</v>
      </c>
      <c r="AB252" s="98" t="s">
        <v>113</v>
      </c>
      <c r="AC252" s="99">
        <v>1</v>
      </c>
      <c r="AD252" s="369" t="str">
        <f t="shared" si="13"/>
        <v>DUPLEX HIDRAULIC RHT 160</v>
      </c>
      <c r="AE252" s="371" t="s">
        <v>497</v>
      </c>
      <c r="AF252" s="372" t="s">
        <v>675</v>
      </c>
      <c r="AG252" s="370"/>
      <c r="AH252" s="103">
        <f t="shared" si="11"/>
        <v>13843</v>
      </c>
      <c r="AI252" s="184">
        <v>2</v>
      </c>
      <c r="AJ252" s="184"/>
      <c r="AK252" s="373">
        <v>1</v>
      </c>
    </row>
    <row r="253" spans="1:37" ht="15">
      <c r="A253" s="1">
        <v>1</v>
      </c>
      <c r="O253" s="369" t="s">
        <v>673</v>
      </c>
      <c r="P253" s="94" t="s">
        <v>80</v>
      </c>
      <c r="Q253" s="370"/>
      <c r="R253" s="103">
        <f t="shared" si="12"/>
        <v>13843</v>
      </c>
      <c r="S253" s="370"/>
      <c r="T253" s="182">
        <v>13843</v>
      </c>
      <c r="U253" s="370"/>
      <c r="V253" s="326"/>
      <c r="W253" s="370"/>
      <c r="X253" s="103"/>
      <c r="Y253" s="336">
        <v>38708</v>
      </c>
      <c r="Z253" s="103">
        <v>12</v>
      </c>
      <c r="AA253" s="336" t="s">
        <v>674</v>
      </c>
      <c r="AB253" s="98" t="s">
        <v>113</v>
      </c>
      <c r="AC253" s="99">
        <v>1</v>
      </c>
      <c r="AD253" s="369" t="str">
        <f t="shared" si="13"/>
        <v>DUPLEX HIDRAULIC RHT 160</v>
      </c>
      <c r="AE253" s="371" t="s">
        <v>497</v>
      </c>
      <c r="AF253" s="372" t="s">
        <v>676</v>
      </c>
      <c r="AG253" s="370"/>
      <c r="AH253" s="103">
        <f t="shared" si="11"/>
        <v>13843</v>
      </c>
      <c r="AI253" s="184">
        <v>2</v>
      </c>
      <c r="AJ253" s="184"/>
      <c r="AK253" s="373">
        <v>1</v>
      </c>
    </row>
    <row r="254" spans="1:37" ht="15">
      <c r="A254" s="1">
        <v>1</v>
      </c>
      <c r="O254" s="369" t="s">
        <v>673</v>
      </c>
      <c r="P254" s="94" t="s">
        <v>80</v>
      </c>
      <c r="Q254" s="370"/>
      <c r="R254" s="103">
        <f t="shared" si="12"/>
        <v>13843</v>
      </c>
      <c r="S254" s="370"/>
      <c r="T254" s="182">
        <v>13843</v>
      </c>
      <c r="U254" s="370"/>
      <c r="V254" s="326"/>
      <c r="W254" s="370"/>
      <c r="X254" s="103"/>
      <c r="Y254" s="336">
        <v>38708</v>
      </c>
      <c r="Z254" s="103">
        <v>12</v>
      </c>
      <c r="AA254" s="336" t="s">
        <v>674</v>
      </c>
      <c r="AB254" s="98" t="s">
        <v>113</v>
      </c>
      <c r="AC254" s="99">
        <v>1</v>
      </c>
      <c r="AD254" s="369" t="str">
        <f t="shared" si="13"/>
        <v>DUPLEX HIDRAULIC RHT 160</v>
      </c>
      <c r="AE254" s="371" t="s">
        <v>497</v>
      </c>
      <c r="AF254" s="372" t="s">
        <v>677</v>
      </c>
      <c r="AG254" s="370"/>
      <c r="AH254" s="103">
        <f t="shared" si="11"/>
        <v>13843</v>
      </c>
      <c r="AI254" s="184">
        <v>2</v>
      </c>
      <c r="AJ254" s="184"/>
      <c r="AK254" s="373">
        <v>1</v>
      </c>
    </row>
    <row r="255" spans="1:37" ht="15">
      <c r="A255" s="1">
        <v>1</v>
      </c>
      <c r="O255" s="369" t="s">
        <v>678</v>
      </c>
      <c r="P255" s="94" t="s">
        <v>80</v>
      </c>
      <c r="Q255" s="370"/>
      <c r="R255" s="103">
        <f t="shared" si="12"/>
        <v>3834</v>
      </c>
      <c r="S255" s="370"/>
      <c r="T255" s="182">
        <v>3834</v>
      </c>
      <c r="U255" s="370"/>
      <c r="V255" s="326"/>
      <c r="W255" s="370"/>
      <c r="X255" s="103"/>
      <c r="Y255" s="336">
        <v>38708</v>
      </c>
      <c r="Z255" s="103">
        <v>12</v>
      </c>
      <c r="AA255" s="336" t="s">
        <v>674</v>
      </c>
      <c r="AB255" s="98" t="s">
        <v>113</v>
      </c>
      <c r="AC255" s="99">
        <v>1</v>
      </c>
      <c r="AD255" s="369" t="str">
        <f t="shared" si="13"/>
        <v>SCARA CLEMUIT 011/AG</v>
      </c>
      <c r="AE255" s="371" t="s">
        <v>497</v>
      </c>
      <c r="AF255" s="372" t="s">
        <v>679</v>
      </c>
      <c r="AG255" s="370"/>
      <c r="AH255" s="103">
        <f t="shared" si="11"/>
        <v>3834</v>
      </c>
      <c r="AI255" s="184">
        <v>2</v>
      </c>
      <c r="AJ255" s="184"/>
      <c r="AK255" s="373">
        <v>1</v>
      </c>
    </row>
    <row r="256" spans="1:37" ht="15">
      <c r="A256" s="1">
        <v>1</v>
      </c>
      <c r="O256" s="369" t="s">
        <v>680</v>
      </c>
      <c r="P256" s="94" t="s">
        <v>80</v>
      </c>
      <c r="Q256" s="370"/>
      <c r="R256" s="103">
        <f t="shared" si="12"/>
        <v>6310</v>
      </c>
      <c r="S256" s="370"/>
      <c r="T256" s="182">
        <v>6310</v>
      </c>
      <c r="U256" s="370"/>
      <c r="V256" s="326"/>
      <c r="W256" s="370"/>
      <c r="X256" s="103"/>
      <c r="Y256" s="336">
        <v>38708</v>
      </c>
      <c r="Z256" s="103">
        <v>12</v>
      </c>
      <c r="AA256" s="336" t="s">
        <v>674</v>
      </c>
      <c r="AB256" s="98" t="s">
        <v>113</v>
      </c>
      <c r="AC256" s="99">
        <v>1</v>
      </c>
      <c r="AD256" s="369" t="str">
        <f t="shared" si="13"/>
        <v>FOARFECA HIDRAULICA PT TAIAT CONDUCTOR HTC-041</v>
      </c>
      <c r="AE256" s="371" t="s">
        <v>497</v>
      </c>
      <c r="AF256" s="372" t="s">
        <v>681</v>
      </c>
      <c r="AG256" s="370"/>
      <c r="AH256" s="103">
        <f t="shared" si="11"/>
        <v>6310</v>
      </c>
      <c r="AI256" s="184">
        <v>2</v>
      </c>
      <c r="AJ256" s="184"/>
      <c r="AK256" s="373">
        <v>1</v>
      </c>
    </row>
    <row r="257" spans="1:37" ht="15">
      <c r="A257" s="1">
        <v>1</v>
      </c>
      <c r="O257" s="369" t="s">
        <v>682</v>
      </c>
      <c r="P257" s="94" t="s">
        <v>80</v>
      </c>
      <c r="Q257" s="370"/>
      <c r="R257" s="103">
        <f t="shared" si="12"/>
        <v>8348</v>
      </c>
      <c r="S257" s="370"/>
      <c r="T257" s="182">
        <v>8348</v>
      </c>
      <c r="U257" s="370"/>
      <c r="V257" s="326"/>
      <c r="W257" s="370"/>
      <c r="X257" s="103"/>
      <c r="Y257" s="336">
        <v>38708</v>
      </c>
      <c r="Z257" s="103">
        <v>12</v>
      </c>
      <c r="AA257" s="336" t="s">
        <v>674</v>
      </c>
      <c r="AB257" s="98" t="s">
        <v>113</v>
      </c>
      <c r="AC257" s="99">
        <v>1</v>
      </c>
      <c r="AD257" s="369" t="str">
        <f t="shared" si="13"/>
        <v>TRUSA PRESE PAPUCI HT 131C</v>
      </c>
      <c r="AE257" s="371" t="s">
        <v>497</v>
      </c>
      <c r="AF257" s="372" t="s">
        <v>683</v>
      </c>
      <c r="AG257" s="370"/>
      <c r="AH257" s="103">
        <f t="shared" si="11"/>
        <v>8348</v>
      </c>
      <c r="AI257" s="184">
        <v>2</v>
      </c>
      <c r="AJ257" s="184"/>
      <c r="AK257" s="373">
        <v>1</v>
      </c>
    </row>
    <row r="258" spans="1:37" ht="15">
      <c r="A258" s="1">
        <v>1</v>
      </c>
      <c r="O258" s="369" t="s">
        <v>682</v>
      </c>
      <c r="P258" s="94" t="s">
        <v>80</v>
      </c>
      <c r="Q258" s="370"/>
      <c r="R258" s="103">
        <f t="shared" si="12"/>
        <v>8348</v>
      </c>
      <c r="S258" s="370"/>
      <c r="T258" s="182">
        <v>8348</v>
      </c>
      <c r="U258" s="370"/>
      <c r="V258" s="326"/>
      <c r="W258" s="370"/>
      <c r="X258" s="103"/>
      <c r="Y258" s="336">
        <v>38708</v>
      </c>
      <c r="Z258" s="103">
        <v>12</v>
      </c>
      <c r="AA258" s="336" t="s">
        <v>674</v>
      </c>
      <c r="AB258" s="98" t="s">
        <v>113</v>
      </c>
      <c r="AC258" s="99">
        <v>1</v>
      </c>
      <c r="AD258" s="369" t="str">
        <f t="shared" si="13"/>
        <v>TRUSA PRESE PAPUCI HT 131C</v>
      </c>
      <c r="AE258" s="371" t="s">
        <v>497</v>
      </c>
      <c r="AF258" s="372" t="s">
        <v>684</v>
      </c>
      <c r="AG258" s="370"/>
      <c r="AH258" s="103">
        <f t="shared" si="11"/>
        <v>8348</v>
      </c>
      <c r="AI258" s="184">
        <v>2</v>
      </c>
      <c r="AJ258" s="184"/>
      <c r="AK258" s="373">
        <v>1</v>
      </c>
    </row>
    <row r="259" spans="1:37" ht="15">
      <c r="A259" s="1">
        <v>1</v>
      </c>
      <c r="O259" s="369" t="s">
        <v>682</v>
      </c>
      <c r="P259" s="94" t="s">
        <v>80</v>
      </c>
      <c r="Q259" s="370"/>
      <c r="R259" s="103">
        <f t="shared" si="12"/>
        <v>8348</v>
      </c>
      <c r="S259" s="370"/>
      <c r="T259" s="182">
        <v>8348</v>
      </c>
      <c r="U259" s="370"/>
      <c r="V259" s="326"/>
      <c r="W259" s="370"/>
      <c r="X259" s="103"/>
      <c r="Y259" s="336">
        <v>38708</v>
      </c>
      <c r="Z259" s="103">
        <v>12</v>
      </c>
      <c r="AA259" s="336" t="s">
        <v>674</v>
      </c>
      <c r="AB259" s="98" t="s">
        <v>113</v>
      </c>
      <c r="AC259" s="99">
        <v>1</v>
      </c>
      <c r="AD259" s="369" t="str">
        <f t="shared" si="13"/>
        <v>TRUSA PRESE PAPUCI HT 131C</v>
      </c>
      <c r="AE259" s="371" t="s">
        <v>497</v>
      </c>
      <c r="AF259" s="372" t="s">
        <v>685</v>
      </c>
      <c r="AG259" s="370"/>
      <c r="AH259" s="103">
        <f t="shared" si="11"/>
        <v>8348</v>
      </c>
      <c r="AI259" s="184">
        <v>2</v>
      </c>
      <c r="AJ259" s="184"/>
      <c r="AK259" s="373">
        <v>1</v>
      </c>
    </row>
    <row r="260" spans="1:37" ht="15">
      <c r="A260" s="1">
        <v>1</v>
      </c>
      <c r="O260" s="369" t="s">
        <v>662</v>
      </c>
      <c r="P260" s="94" t="s">
        <v>80</v>
      </c>
      <c r="Q260" s="370"/>
      <c r="R260" s="103">
        <f t="shared" si="12"/>
        <v>2711.28</v>
      </c>
      <c r="S260" s="370"/>
      <c r="T260" s="182">
        <v>2711.28</v>
      </c>
      <c r="U260" s="370"/>
      <c r="V260" s="326"/>
      <c r="W260" s="370"/>
      <c r="X260" s="103"/>
      <c r="Y260" s="336">
        <v>38708</v>
      </c>
      <c r="Z260" s="103">
        <v>12</v>
      </c>
      <c r="AA260" s="336" t="s">
        <v>652</v>
      </c>
      <c r="AB260" s="98" t="s">
        <v>113</v>
      </c>
      <c r="AC260" s="99">
        <v>1</v>
      </c>
      <c r="AD260" s="369" t="str">
        <f t="shared" si="13"/>
        <v>ELECTROPOMPA LOWARA DL125</v>
      </c>
      <c r="AE260" s="371" t="s">
        <v>663</v>
      </c>
      <c r="AF260" s="372" t="s">
        <v>686</v>
      </c>
      <c r="AG260" s="370"/>
      <c r="AH260" s="103">
        <f t="shared" si="11"/>
        <v>2711.28</v>
      </c>
      <c r="AI260" s="184">
        <v>6</v>
      </c>
      <c r="AJ260" s="184"/>
      <c r="AK260" s="373">
        <v>1</v>
      </c>
    </row>
    <row r="261" spans="1:37" ht="15">
      <c r="A261" s="1">
        <v>1</v>
      </c>
      <c r="O261" s="369" t="s">
        <v>662</v>
      </c>
      <c r="P261" s="94" t="s">
        <v>80</v>
      </c>
      <c r="Q261" s="370"/>
      <c r="R261" s="103">
        <f t="shared" si="12"/>
        <v>2711.28</v>
      </c>
      <c r="S261" s="370"/>
      <c r="T261" s="182">
        <v>2711.28</v>
      </c>
      <c r="U261" s="370"/>
      <c r="V261" s="326"/>
      <c r="W261" s="370"/>
      <c r="X261" s="103"/>
      <c r="Y261" s="336">
        <v>38708</v>
      </c>
      <c r="Z261" s="103">
        <v>12</v>
      </c>
      <c r="AA261" s="336" t="s">
        <v>652</v>
      </c>
      <c r="AB261" s="98" t="s">
        <v>113</v>
      </c>
      <c r="AC261" s="99">
        <v>1</v>
      </c>
      <c r="AD261" s="369" t="str">
        <f t="shared" si="13"/>
        <v>ELECTROPOMPA LOWARA DL125</v>
      </c>
      <c r="AE261" s="371" t="s">
        <v>663</v>
      </c>
      <c r="AF261" s="372" t="s">
        <v>687</v>
      </c>
      <c r="AG261" s="370"/>
      <c r="AH261" s="103">
        <f t="shared" si="11"/>
        <v>2711.28</v>
      </c>
      <c r="AI261" s="184">
        <v>6</v>
      </c>
      <c r="AJ261" s="184"/>
      <c r="AK261" s="373">
        <v>1</v>
      </c>
    </row>
    <row r="262" spans="1:37" s="12" customFormat="1" ht="15">
      <c r="A262" s="1">
        <v>1</v>
      </c>
      <c r="C262" s="425"/>
      <c r="D262" s="426"/>
      <c r="E262" s="427"/>
      <c r="F262" s="427"/>
      <c r="G262" s="427"/>
      <c r="H262" s="427"/>
      <c r="I262" s="427"/>
      <c r="J262" s="427"/>
      <c r="K262" s="427"/>
      <c r="L262" s="427"/>
      <c r="M262" s="427"/>
      <c r="O262" s="428" t="s">
        <v>651</v>
      </c>
      <c r="P262" s="429" t="s">
        <v>80</v>
      </c>
      <c r="Q262" s="430"/>
      <c r="R262" s="431">
        <f t="shared" si="12"/>
        <v>621.28</v>
      </c>
      <c r="S262" s="430"/>
      <c r="T262" s="432">
        <v>621.28</v>
      </c>
      <c r="U262" s="430"/>
      <c r="V262" s="433"/>
      <c r="W262" s="430"/>
      <c r="X262" s="431"/>
      <c r="Y262" s="434">
        <v>38708</v>
      </c>
      <c r="Z262" s="431">
        <v>12</v>
      </c>
      <c r="AA262" s="434" t="s">
        <v>652</v>
      </c>
      <c r="AB262" s="435" t="s">
        <v>113</v>
      </c>
      <c r="AC262" s="436">
        <v>1</v>
      </c>
      <c r="AD262" s="428" t="str">
        <f t="shared" si="13"/>
        <v>MASINA DE GAURIT CU PERCUTIE GSB 22-2 RE 060114656</v>
      </c>
      <c r="AE262" s="437" t="s">
        <v>497</v>
      </c>
      <c r="AF262" s="438" t="s">
        <v>688</v>
      </c>
      <c r="AG262" s="430"/>
      <c r="AH262" s="431">
        <f t="shared" si="11"/>
        <v>621.28</v>
      </c>
      <c r="AI262" s="439">
        <v>2</v>
      </c>
      <c r="AJ262" s="439"/>
      <c r="AK262" s="440">
        <v>1</v>
      </c>
    </row>
    <row r="263" spans="1:37" s="12" customFormat="1" ht="15">
      <c r="A263" s="1">
        <v>1</v>
      </c>
      <c r="C263" s="425"/>
      <c r="D263" s="426"/>
      <c r="E263" s="427"/>
      <c r="F263" s="427"/>
      <c r="G263" s="427"/>
      <c r="H263" s="427"/>
      <c r="I263" s="427"/>
      <c r="J263" s="427"/>
      <c r="K263" s="427"/>
      <c r="L263" s="427"/>
      <c r="M263" s="427"/>
      <c r="O263" s="428" t="s">
        <v>689</v>
      </c>
      <c r="P263" s="429" t="s">
        <v>80</v>
      </c>
      <c r="Q263" s="430"/>
      <c r="R263" s="431">
        <f t="shared" si="12"/>
        <v>749.75</v>
      </c>
      <c r="S263" s="430"/>
      <c r="T263" s="432">
        <v>749.75</v>
      </c>
      <c r="U263" s="430"/>
      <c r="V263" s="433"/>
      <c r="W263" s="430"/>
      <c r="X263" s="431"/>
      <c r="Y263" s="434">
        <v>38708</v>
      </c>
      <c r="Z263" s="431">
        <v>12</v>
      </c>
      <c r="AA263" s="434" t="s">
        <v>652</v>
      </c>
      <c r="AB263" s="435" t="s">
        <v>113</v>
      </c>
      <c r="AC263" s="436">
        <v>1</v>
      </c>
      <c r="AD263" s="428" t="str">
        <f t="shared" si="13"/>
        <v>GWS 26-230 JB 0601856908</v>
      </c>
      <c r="AE263" s="437" t="s">
        <v>497</v>
      </c>
      <c r="AF263" s="438" t="s">
        <v>690</v>
      </c>
      <c r="AG263" s="430"/>
      <c r="AH263" s="431">
        <f t="shared" si="11"/>
        <v>749.75</v>
      </c>
      <c r="AI263" s="439">
        <v>2</v>
      </c>
      <c r="AJ263" s="439"/>
      <c r="AK263" s="440">
        <v>1</v>
      </c>
    </row>
    <row r="264" spans="1:37" ht="15">
      <c r="A264" s="1">
        <v>1</v>
      </c>
      <c r="O264" s="369" t="s">
        <v>682</v>
      </c>
      <c r="P264" s="94" t="s">
        <v>80</v>
      </c>
      <c r="Q264" s="370"/>
      <c r="R264" s="103">
        <f t="shared" si="12"/>
        <v>8348</v>
      </c>
      <c r="S264" s="370"/>
      <c r="T264" s="182">
        <v>8348</v>
      </c>
      <c r="U264" s="370"/>
      <c r="V264" s="326"/>
      <c r="W264" s="370"/>
      <c r="X264" s="103"/>
      <c r="Y264" s="336">
        <v>38708</v>
      </c>
      <c r="Z264" s="103">
        <v>12</v>
      </c>
      <c r="AA264" s="336" t="s">
        <v>674</v>
      </c>
      <c r="AB264" s="98" t="s">
        <v>113</v>
      </c>
      <c r="AC264" s="99">
        <v>1</v>
      </c>
      <c r="AD264" s="369" t="str">
        <f t="shared" si="13"/>
        <v>TRUSA PRESE PAPUCI HT 131C</v>
      </c>
      <c r="AE264" s="371" t="s">
        <v>497</v>
      </c>
      <c r="AF264" s="372" t="s">
        <v>691</v>
      </c>
      <c r="AG264" s="370"/>
      <c r="AH264" s="103">
        <f t="shared" si="11"/>
        <v>8348</v>
      </c>
      <c r="AI264" s="184">
        <v>2</v>
      </c>
      <c r="AJ264" s="184"/>
      <c r="AK264" s="373">
        <v>1</v>
      </c>
    </row>
    <row r="265" spans="1:37" ht="15">
      <c r="A265" s="1">
        <v>1</v>
      </c>
      <c r="O265" s="369" t="s">
        <v>181</v>
      </c>
      <c r="P265" s="94" t="s">
        <v>80</v>
      </c>
      <c r="Q265" s="370"/>
      <c r="R265" s="103">
        <f t="shared" si="12"/>
        <v>4494.8</v>
      </c>
      <c r="S265" s="370"/>
      <c r="T265" s="182">
        <v>4494.8</v>
      </c>
      <c r="U265" s="370"/>
      <c r="V265" s="326"/>
      <c r="W265" s="370"/>
      <c r="X265" s="103"/>
      <c r="Y265" s="336" t="s">
        <v>692</v>
      </c>
      <c r="Z265" s="103">
        <v>12</v>
      </c>
      <c r="AA265" s="336" t="s">
        <v>692</v>
      </c>
      <c r="AB265" s="98" t="s">
        <v>113</v>
      </c>
      <c r="AC265" s="99">
        <v>1</v>
      </c>
      <c r="AD265" s="369" t="str">
        <f t="shared" si="13"/>
        <v>GRUP MASURA CONTOR ELECTRONIC MONTAJ INDIRECT</v>
      </c>
      <c r="AE265" s="371" t="s">
        <v>182</v>
      </c>
      <c r="AF265" s="372" t="s">
        <v>183</v>
      </c>
      <c r="AG265" s="370"/>
      <c r="AH265" s="103">
        <f t="shared" si="11"/>
        <v>4494.8</v>
      </c>
      <c r="AI265" s="184">
        <v>8</v>
      </c>
      <c r="AJ265" s="184"/>
      <c r="AK265" s="373">
        <v>1</v>
      </c>
    </row>
    <row r="266" spans="1:37" s="11" customFormat="1" ht="15">
      <c r="A266" s="1">
        <v>1</v>
      </c>
      <c r="C266" s="402"/>
      <c r="D266" s="403"/>
      <c r="E266" s="404"/>
      <c r="F266" s="404"/>
      <c r="G266" s="404"/>
      <c r="H266" s="404"/>
      <c r="I266" s="404"/>
      <c r="J266" s="404"/>
      <c r="K266" s="404"/>
      <c r="L266" s="404"/>
      <c r="M266" s="404"/>
      <c r="O266" s="441" t="s">
        <v>693</v>
      </c>
      <c r="P266" s="442" t="s">
        <v>80</v>
      </c>
      <c r="Q266" s="443"/>
      <c r="R266" s="444">
        <f t="shared" si="12"/>
        <v>12000</v>
      </c>
      <c r="S266" s="443"/>
      <c r="T266" s="445">
        <v>12000</v>
      </c>
      <c r="U266" s="443"/>
      <c r="V266" s="446"/>
      <c r="W266" s="443"/>
      <c r="X266" s="444"/>
      <c r="Y266" s="447" t="s">
        <v>692</v>
      </c>
      <c r="Z266" s="444">
        <v>12</v>
      </c>
      <c r="AA266" s="447" t="s">
        <v>692</v>
      </c>
      <c r="AB266" s="448" t="s">
        <v>113</v>
      </c>
      <c r="AC266" s="449">
        <v>1</v>
      </c>
      <c r="AD266" s="441" t="str">
        <f t="shared" si="13"/>
        <v>ANALIZATOR TRIFAZIC CALIT EN EL</v>
      </c>
      <c r="AE266" s="450" t="s">
        <v>568</v>
      </c>
      <c r="AF266" s="451" t="s">
        <v>694</v>
      </c>
      <c r="AG266" s="443"/>
      <c r="AH266" s="444">
        <f t="shared" si="11"/>
        <v>12000</v>
      </c>
      <c r="AI266" s="452">
        <v>4</v>
      </c>
      <c r="AJ266" s="452"/>
      <c r="AK266" s="453">
        <v>1</v>
      </c>
    </row>
    <row r="267" spans="1:37" ht="15">
      <c r="A267" s="1">
        <v>1</v>
      </c>
      <c r="O267" s="369" t="s">
        <v>695</v>
      </c>
      <c r="P267" s="94" t="s">
        <v>80</v>
      </c>
      <c r="Q267" s="370"/>
      <c r="R267" s="103">
        <f t="shared" si="12"/>
        <v>5591.99</v>
      </c>
      <c r="S267" s="370"/>
      <c r="T267" s="182">
        <v>5591.99</v>
      </c>
      <c r="U267" s="370"/>
      <c r="V267" s="326"/>
      <c r="W267" s="370"/>
      <c r="X267" s="103"/>
      <c r="Y267" s="336">
        <v>38715</v>
      </c>
      <c r="Z267" s="103">
        <v>12</v>
      </c>
      <c r="AA267" s="336" t="s">
        <v>696</v>
      </c>
      <c r="AB267" s="98" t="s">
        <v>113</v>
      </c>
      <c r="AC267" s="99">
        <v>1</v>
      </c>
      <c r="AD267" s="369" t="str">
        <f t="shared" si="13"/>
        <v>OSCILOSCOP DIGITAL PORTABIL HAMEG 507</v>
      </c>
      <c r="AE267" s="371" t="s">
        <v>568</v>
      </c>
      <c r="AF267" s="372" t="s">
        <v>697</v>
      </c>
      <c r="AG267" s="370"/>
      <c r="AH267" s="103">
        <f t="shared" si="11"/>
        <v>5591.99</v>
      </c>
      <c r="AI267" s="184">
        <v>4</v>
      </c>
      <c r="AJ267" s="184"/>
      <c r="AK267" s="373">
        <v>1</v>
      </c>
    </row>
    <row r="268" spans="1:37" ht="15">
      <c r="A268" s="1">
        <v>1</v>
      </c>
      <c r="O268" s="369" t="s">
        <v>695</v>
      </c>
      <c r="P268" s="94" t="s">
        <v>80</v>
      </c>
      <c r="Q268" s="370"/>
      <c r="R268" s="103">
        <f t="shared" si="12"/>
        <v>5591.99</v>
      </c>
      <c r="S268" s="370"/>
      <c r="T268" s="182">
        <v>5591.99</v>
      </c>
      <c r="U268" s="370"/>
      <c r="V268" s="326"/>
      <c r="W268" s="370"/>
      <c r="X268" s="103"/>
      <c r="Y268" s="336">
        <v>38715</v>
      </c>
      <c r="Z268" s="103">
        <v>12</v>
      </c>
      <c r="AA268" s="336" t="s">
        <v>696</v>
      </c>
      <c r="AB268" s="98" t="s">
        <v>113</v>
      </c>
      <c r="AC268" s="99">
        <v>1</v>
      </c>
      <c r="AD268" s="369" t="str">
        <f t="shared" si="13"/>
        <v>OSCILOSCOP DIGITAL PORTABIL HAMEG 507</v>
      </c>
      <c r="AE268" s="371" t="s">
        <v>568</v>
      </c>
      <c r="AF268" s="372" t="s">
        <v>698</v>
      </c>
      <c r="AG268" s="370"/>
      <c r="AH268" s="103">
        <f t="shared" si="11"/>
        <v>5591.99</v>
      </c>
      <c r="AI268" s="184">
        <v>4</v>
      </c>
      <c r="AJ268" s="184"/>
      <c r="AK268" s="373">
        <v>1</v>
      </c>
    </row>
    <row r="269" spans="1:37" ht="15">
      <c r="A269" s="1">
        <v>1</v>
      </c>
      <c r="O269" s="369" t="s">
        <v>699</v>
      </c>
      <c r="P269" s="94" t="s">
        <v>80</v>
      </c>
      <c r="Q269" s="370"/>
      <c r="R269" s="103">
        <f t="shared" si="12"/>
        <v>5475</v>
      </c>
      <c r="S269" s="370"/>
      <c r="T269" s="182">
        <v>5475</v>
      </c>
      <c r="U269" s="370"/>
      <c r="V269" s="326"/>
      <c r="W269" s="370"/>
      <c r="X269" s="103"/>
      <c r="Y269" s="336">
        <v>38716</v>
      </c>
      <c r="Z269" s="103">
        <v>12</v>
      </c>
      <c r="AA269" s="336" t="s">
        <v>700</v>
      </c>
      <c r="AB269" s="98" t="s">
        <v>113</v>
      </c>
      <c r="AC269" s="99">
        <v>1</v>
      </c>
      <c r="AD269" s="369" t="str">
        <f t="shared" si="13"/>
        <v>MEGAOHMETRU DIGITAL 5000V CA 6545</v>
      </c>
      <c r="AE269" s="371" t="s">
        <v>568</v>
      </c>
      <c r="AF269" s="372" t="s">
        <v>701</v>
      </c>
      <c r="AG269" s="370"/>
      <c r="AH269" s="103">
        <f t="shared" si="11"/>
        <v>5475</v>
      </c>
      <c r="AI269" s="184">
        <v>4</v>
      </c>
      <c r="AJ269" s="184"/>
      <c r="AK269" s="373">
        <v>1</v>
      </c>
    </row>
    <row r="270" spans="1:37" ht="15">
      <c r="A270" s="1">
        <v>1</v>
      </c>
      <c r="O270" s="369" t="s">
        <v>699</v>
      </c>
      <c r="P270" s="94" t="s">
        <v>80</v>
      </c>
      <c r="Q270" s="370"/>
      <c r="R270" s="103">
        <f t="shared" si="12"/>
        <v>5475</v>
      </c>
      <c r="S270" s="370"/>
      <c r="T270" s="182">
        <v>5475</v>
      </c>
      <c r="U270" s="370"/>
      <c r="V270" s="326"/>
      <c r="W270" s="370"/>
      <c r="X270" s="103"/>
      <c r="Y270" s="336">
        <v>38716</v>
      </c>
      <c r="Z270" s="103">
        <v>12</v>
      </c>
      <c r="AA270" s="336" t="s">
        <v>700</v>
      </c>
      <c r="AB270" s="98" t="s">
        <v>113</v>
      </c>
      <c r="AC270" s="99">
        <v>1</v>
      </c>
      <c r="AD270" s="369" t="str">
        <f t="shared" si="13"/>
        <v>MEGAOHMETRU DIGITAL 5000V CA 6545</v>
      </c>
      <c r="AE270" s="371" t="s">
        <v>568</v>
      </c>
      <c r="AF270" s="372" t="s">
        <v>702</v>
      </c>
      <c r="AG270" s="370"/>
      <c r="AH270" s="103">
        <f t="shared" si="11"/>
        <v>5475</v>
      </c>
      <c r="AI270" s="184">
        <v>4</v>
      </c>
      <c r="AJ270" s="184"/>
      <c r="AK270" s="373">
        <v>1</v>
      </c>
    </row>
    <row r="271" spans="1:37" ht="15">
      <c r="A271" s="1">
        <v>1</v>
      </c>
      <c r="O271" s="369" t="s">
        <v>699</v>
      </c>
      <c r="P271" s="94" t="s">
        <v>80</v>
      </c>
      <c r="Q271" s="370"/>
      <c r="R271" s="103">
        <f t="shared" si="12"/>
        <v>5475</v>
      </c>
      <c r="S271" s="370"/>
      <c r="T271" s="182">
        <v>5475</v>
      </c>
      <c r="U271" s="370"/>
      <c r="V271" s="326"/>
      <c r="W271" s="370"/>
      <c r="X271" s="103"/>
      <c r="Y271" s="336">
        <v>38716</v>
      </c>
      <c r="Z271" s="103">
        <v>12</v>
      </c>
      <c r="AA271" s="336" t="s">
        <v>700</v>
      </c>
      <c r="AB271" s="98" t="s">
        <v>113</v>
      </c>
      <c r="AC271" s="99">
        <v>1</v>
      </c>
      <c r="AD271" s="369" t="str">
        <f t="shared" si="13"/>
        <v>MEGAOHMETRU DIGITAL 5000V CA 6545</v>
      </c>
      <c r="AE271" s="371" t="s">
        <v>568</v>
      </c>
      <c r="AF271" s="372" t="s">
        <v>703</v>
      </c>
      <c r="AG271" s="370"/>
      <c r="AH271" s="103">
        <f t="shared" si="11"/>
        <v>5475</v>
      </c>
      <c r="AI271" s="184">
        <v>4</v>
      </c>
      <c r="AJ271" s="184"/>
      <c r="AK271" s="373">
        <v>1</v>
      </c>
    </row>
    <row r="272" spans="1:37" ht="15">
      <c r="A272" s="1">
        <v>1</v>
      </c>
      <c r="O272" s="369" t="s">
        <v>699</v>
      </c>
      <c r="P272" s="94" t="s">
        <v>80</v>
      </c>
      <c r="Q272" s="370"/>
      <c r="R272" s="103">
        <f t="shared" si="12"/>
        <v>5475</v>
      </c>
      <c r="S272" s="370"/>
      <c r="T272" s="182">
        <v>5475</v>
      </c>
      <c r="U272" s="370"/>
      <c r="V272" s="326"/>
      <c r="W272" s="370"/>
      <c r="X272" s="103"/>
      <c r="Y272" s="336">
        <v>38716</v>
      </c>
      <c r="Z272" s="103">
        <v>12</v>
      </c>
      <c r="AA272" s="336" t="s">
        <v>700</v>
      </c>
      <c r="AB272" s="98" t="s">
        <v>113</v>
      </c>
      <c r="AC272" s="99">
        <v>1</v>
      </c>
      <c r="AD272" s="369" t="str">
        <f t="shared" si="13"/>
        <v>MEGAOHMETRU DIGITAL 5000V CA 6545</v>
      </c>
      <c r="AE272" s="371" t="s">
        <v>568</v>
      </c>
      <c r="AF272" s="372" t="s">
        <v>704</v>
      </c>
      <c r="AG272" s="370"/>
      <c r="AH272" s="103">
        <f t="shared" si="11"/>
        <v>5475</v>
      </c>
      <c r="AI272" s="184">
        <v>4</v>
      </c>
      <c r="AJ272" s="184"/>
      <c r="AK272" s="373">
        <v>1</v>
      </c>
    </row>
    <row r="273" spans="1:37" ht="15">
      <c r="A273" s="1">
        <v>1</v>
      </c>
      <c r="O273" s="369" t="s">
        <v>699</v>
      </c>
      <c r="P273" s="94" t="s">
        <v>80</v>
      </c>
      <c r="Q273" s="370"/>
      <c r="R273" s="103">
        <f t="shared" si="12"/>
        <v>5475</v>
      </c>
      <c r="S273" s="370"/>
      <c r="T273" s="182">
        <v>5475</v>
      </c>
      <c r="U273" s="370"/>
      <c r="V273" s="326"/>
      <c r="W273" s="370"/>
      <c r="X273" s="103"/>
      <c r="Y273" s="336">
        <v>38716</v>
      </c>
      <c r="Z273" s="103">
        <v>12</v>
      </c>
      <c r="AA273" s="336" t="s">
        <v>700</v>
      </c>
      <c r="AB273" s="98" t="s">
        <v>113</v>
      </c>
      <c r="AC273" s="99">
        <v>1</v>
      </c>
      <c r="AD273" s="369" t="str">
        <f t="shared" si="13"/>
        <v>MEGAOHMETRU DIGITAL 5000V CA 6545</v>
      </c>
      <c r="AE273" s="371" t="s">
        <v>568</v>
      </c>
      <c r="AF273" s="372" t="s">
        <v>705</v>
      </c>
      <c r="AG273" s="370"/>
      <c r="AH273" s="103">
        <f t="shared" si="11"/>
        <v>5475</v>
      </c>
      <c r="AI273" s="184">
        <v>4</v>
      </c>
      <c r="AJ273" s="184"/>
      <c r="AK273" s="373">
        <v>1</v>
      </c>
    </row>
    <row r="274" spans="1:37" ht="15">
      <c r="A274" s="1">
        <v>1</v>
      </c>
      <c r="O274" s="369" t="s">
        <v>699</v>
      </c>
      <c r="P274" s="94" t="s">
        <v>80</v>
      </c>
      <c r="Q274" s="370"/>
      <c r="R274" s="103">
        <f t="shared" si="12"/>
        <v>5475</v>
      </c>
      <c r="S274" s="370"/>
      <c r="T274" s="182">
        <v>5475</v>
      </c>
      <c r="U274" s="370"/>
      <c r="V274" s="326"/>
      <c r="W274" s="370"/>
      <c r="X274" s="103"/>
      <c r="Y274" s="336">
        <v>38716</v>
      </c>
      <c r="Z274" s="103">
        <v>12</v>
      </c>
      <c r="AA274" s="336" t="s">
        <v>700</v>
      </c>
      <c r="AB274" s="98" t="s">
        <v>113</v>
      </c>
      <c r="AC274" s="99">
        <v>1</v>
      </c>
      <c r="AD274" s="369" t="str">
        <f t="shared" si="13"/>
        <v>MEGAOHMETRU DIGITAL 5000V CA 6545</v>
      </c>
      <c r="AE274" s="371" t="s">
        <v>568</v>
      </c>
      <c r="AF274" s="372" t="s">
        <v>706</v>
      </c>
      <c r="AG274" s="370"/>
      <c r="AH274" s="103">
        <f t="shared" si="11"/>
        <v>5475</v>
      </c>
      <c r="AI274" s="184">
        <v>4</v>
      </c>
      <c r="AJ274" s="184"/>
      <c r="AK274" s="373">
        <v>1</v>
      </c>
    </row>
    <row r="275" spans="1:37" ht="15">
      <c r="A275" s="1">
        <v>1</v>
      </c>
      <c r="O275" s="369" t="s">
        <v>707</v>
      </c>
      <c r="P275" s="94" t="s">
        <v>80</v>
      </c>
      <c r="Q275" s="370"/>
      <c r="R275" s="103">
        <f t="shared" si="12"/>
        <v>4000</v>
      </c>
      <c r="S275" s="370"/>
      <c r="T275" s="182">
        <v>4000</v>
      </c>
      <c r="U275" s="370"/>
      <c r="V275" s="326"/>
      <c r="W275" s="370"/>
      <c r="X275" s="103"/>
      <c r="Y275" s="336">
        <v>38716</v>
      </c>
      <c r="Z275" s="103">
        <v>12</v>
      </c>
      <c r="AA275" s="336" t="s">
        <v>700</v>
      </c>
      <c r="AB275" s="98" t="s">
        <v>113</v>
      </c>
      <c r="AC275" s="99">
        <v>1</v>
      </c>
      <c r="AD275" s="369" t="str">
        <f t="shared" si="13"/>
        <v>APARAT REZIST OHMICA TRAFO PUTERE METRAHIT 27M</v>
      </c>
      <c r="AE275" s="371" t="s">
        <v>568</v>
      </c>
      <c r="AF275" s="372" t="s">
        <v>708</v>
      </c>
      <c r="AG275" s="370"/>
      <c r="AH275" s="103">
        <f t="shared" si="11"/>
        <v>4000</v>
      </c>
      <c r="AI275" s="184">
        <v>4</v>
      </c>
      <c r="AJ275" s="184"/>
      <c r="AK275" s="373">
        <v>1</v>
      </c>
    </row>
    <row r="276" spans="1:37" ht="15">
      <c r="A276" s="1">
        <v>1</v>
      </c>
      <c r="O276" s="369" t="s">
        <v>707</v>
      </c>
      <c r="P276" s="94" t="s">
        <v>80</v>
      </c>
      <c r="Q276" s="370"/>
      <c r="R276" s="103">
        <f t="shared" si="12"/>
        <v>4000</v>
      </c>
      <c r="S276" s="370"/>
      <c r="T276" s="182">
        <v>4000</v>
      </c>
      <c r="U276" s="370"/>
      <c r="V276" s="326"/>
      <c r="W276" s="370"/>
      <c r="X276" s="103"/>
      <c r="Y276" s="336">
        <v>38716</v>
      </c>
      <c r="Z276" s="103">
        <v>12</v>
      </c>
      <c r="AA276" s="336" t="s">
        <v>700</v>
      </c>
      <c r="AB276" s="98" t="s">
        <v>113</v>
      </c>
      <c r="AC276" s="99">
        <v>1</v>
      </c>
      <c r="AD276" s="369" t="str">
        <f t="shared" si="13"/>
        <v>APARAT REZIST OHMICA TRAFO PUTERE METRAHIT 27M</v>
      </c>
      <c r="AE276" s="371" t="s">
        <v>568</v>
      </c>
      <c r="AF276" s="372" t="s">
        <v>709</v>
      </c>
      <c r="AG276" s="370"/>
      <c r="AH276" s="103">
        <f t="shared" si="11"/>
        <v>4000</v>
      </c>
      <c r="AI276" s="184">
        <v>4</v>
      </c>
      <c r="AJ276" s="184"/>
      <c r="AK276" s="373">
        <v>1</v>
      </c>
    </row>
    <row r="277" spans="1:37" ht="15">
      <c r="A277" s="1">
        <v>1</v>
      </c>
      <c r="O277" s="369" t="s">
        <v>707</v>
      </c>
      <c r="P277" s="94" t="s">
        <v>80</v>
      </c>
      <c r="Q277" s="370"/>
      <c r="R277" s="103">
        <f t="shared" si="12"/>
        <v>4000</v>
      </c>
      <c r="S277" s="370"/>
      <c r="T277" s="182">
        <v>4000</v>
      </c>
      <c r="U277" s="370"/>
      <c r="V277" s="326"/>
      <c r="W277" s="370"/>
      <c r="X277" s="103"/>
      <c r="Y277" s="336">
        <v>38716</v>
      </c>
      <c r="Z277" s="103">
        <v>12</v>
      </c>
      <c r="AA277" s="336" t="s">
        <v>700</v>
      </c>
      <c r="AB277" s="98" t="s">
        <v>113</v>
      </c>
      <c r="AC277" s="99">
        <v>1</v>
      </c>
      <c r="AD277" s="369" t="str">
        <f t="shared" si="13"/>
        <v>APARAT REZIST OHMICA TRAFO PUTERE METRAHIT 27M</v>
      </c>
      <c r="AE277" s="371" t="s">
        <v>568</v>
      </c>
      <c r="AF277" s="372" t="s">
        <v>710</v>
      </c>
      <c r="AG277" s="370"/>
      <c r="AH277" s="103">
        <f t="shared" si="11"/>
        <v>4000</v>
      </c>
      <c r="AI277" s="184">
        <v>4</v>
      </c>
      <c r="AJ277" s="184"/>
      <c r="AK277" s="373">
        <v>1</v>
      </c>
    </row>
    <row r="278" spans="1:37" ht="15">
      <c r="A278" s="1">
        <v>1</v>
      </c>
      <c r="O278" s="369" t="s">
        <v>707</v>
      </c>
      <c r="P278" s="94" t="s">
        <v>80</v>
      </c>
      <c r="Q278" s="370"/>
      <c r="R278" s="103">
        <f t="shared" si="12"/>
        <v>4000</v>
      </c>
      <c r="S278" s="370"/>
      <c r="T278" s="182">
        <v>4000</v>
      </c>
      <c r="U278" s="370"/>
      <c r="V278" s="326"/>
      <c r="W278" s="370"/>
      <c r="X278" s="103"/>
      <c r="Y278" s="336">
        <v>38716</v>
      </c>
      <c r="Z278" s="103">
        <v>12</v>
      </c>
      <c r="AA278" s="336" t="s">
        <v>700</v>
      </c>
      <c r="AB278" s="98" t="s">
        <v>113</v>
      </c>
      <c r="AC278" s="99">
        <v>1</v>
      </c>
      <c r="AD278" s="369" t="str">
        <f t="shared" si="13"/>
        <v>APARAT REZIST OHMICA TRAFO PUTERE METRAHIT 27M</v>
      </c>
      <c r="AE278" s="371" t="s">
        <v>568</v>
      </c>
      <c r="AF278" s="372" t="s">
        <v>711</v>
      </c>
      <c r="AG278" s="370"/>
      <c r="AH278" s="103">
        <f t="shared" si="11"/>
        <v>4000</v>
      </c>
      <c r="AI278" s="184">
        <v>4</v>
      </c>
      <c r="AJ278" s="184"/>
      <c r="AK278" s="373">
        <v>1</v>
      </c>
    </row>
    <row r="279" spans="1:37" ht="15">
      <c r="A279" s="1">
        <v>1</v>
      </c>
      <c r="O279" s="369" t="s">
        <v>707</v>
      </c>
      <c r="P279" s="94" t="s">
        <v>80</v>
      </c>
      <c r="Q279" s="370"/>
      <c r="R279" s="103">
        <f t="shared" si="12"/>
        <v>4000</v>
      </c>
      <c r="S279" s="370"/>
      <c r="T279" s="182">
        <v>4000</v>
      </c>
      <c r="U279" s="370"/>
      <c r="V279" s="326"/>
      <c r="W279" s="370"/>
      <c r="X279" s="103"/>
      <c r="Y279" s="336">
        <v>38716</v>
      </c>
      <c r="Z279" s="103">
        <v>12</v>
      </c>
      <c r="AA279" s="336" t="s">
        <v>700</v>
      </c>
      <c r="AB279" s="98" t="s">
        <v>113</v>
      </c>
      <c r="AC279" s="99">
        <v>1</v>
      </c>
      <c r="AD279" s="369" t="str">
        <f t="shared" si="13"/>
        <v>APARAT REZIST OHMICA TRAFO PUTERE METRAHIT 27M</v>
      </c>
      <c r="AE279" s="371" t="s">
        <v>568</v>
      </c>
      <c r="AF279" s="372" t="s">
        <v>712</v>
      </c>
      <c r="AG279" s="370"/>
      <c r="AH279" s="103">
        <f t="shared" si="11"/>
        <v>4000</v>
      </c>
      <c r="AI279" s="184">
        <v>4</v>
      </c>
      <c r="AJ279" s="184"/>
      <c r="AK279" s="373">
        <v>1</v>
      </c>
    </row>
    <row r="280" spans="1:37" ht="15">
      <c r="A280" s="1">
        <v>1</v>
      </c>
      <c r="O280" s="369" t="s">
        <v>707</v>
      </c>
      <c r="P280" s="94" t="s">
        <v>80</v>
      </c>
      <c r="Q280" s="370"/>
      <c r="R280" s="103">
        <f t="shared" si="12"/>
        <v>4000</v>
      </c>
      <c r="S280" s="370"/>
      <c r="T280" s="182">
        <v>4000</v>
      </c>
      <c r="U280" s="370"/>
      <c r="V280" s="326"/>
      <c r="W280" s="370"/>
      <c r="X280" s="103"/>
      <c r="Y280" s="336">
        <v>38716</v>
      </c>
      <c r="Z280" s="103">
        <v>12</v>
      </c>
      <c r="AA280" s="336" t="s">
        <v>700</v>
      </c>
      <c r="AB280" s="98" t="s">
        <v>113</v>
      </c>
      <c r="AC280" s="99">
        <v>1</v>
      </c>
      <c r="AD280" s="369" t="str">
        <f t="shared" si="13"/>
        <v>APARAT REZIST OHMICA TRAFO PUTERE METRAHIT 27M</v>
      </c>
      <c r="AE280" s="371" t="s">
        <v>568</v>
      </c>
      <c r="AF280" s="372" t="s">
        <v>713</v>
      </c>
      <c r="AG280" s="370"/>
      <c r="AH280" s="103">
        <f t="shared" si="11"/>
        <v>4000</v>
      </c>
      <c r="AI280" s="184">
        <v>4</v>
      </c>
      <c r="AJ280" s="184"/>
      <c r="AK280" s="373">
        <v>1</v>
      </c>
    </row>
    <row r="281" spans="1:37" ht="15">
      <c r="A281" s="1">
        <v>1</v>
      </c>
      <c r="O281" s="369" t="s">
        <v>714</v>
      </c>
      <c r="P281" s="94" t="s">
        <v>80</v>
      </c>
      <c r="Q281" s="370"/>
      <c r="R281" s="103">
        <f t="shared" si="12"/>
        <v>1275</v>
      </c>
      <c r="S281" s="370"/>
      <c r="T281" s="182">
        <v>1275</v>
      </c>
      <c r="U281" s="370"/>
      <c r="V281" s="326"/>
      <c r="W281" s="370"/>
      <c r="X281" s="103"/>
      <c r="Y281" s="336">
        <v>38716</v>
      </c>
      <c r="Z281" s="103">
        <v>12</v>
      </c>
      <c r="AA281" s="336" t="s">
        <v>700</v>
      </c>
      <c r="AB281" s="98" t="s">
        <v>113</v>
      </c>
      <c r="AC281" s="99">
        <v>1</v>
      </c>
      <c r="AD281" s="369" t="str">
        <f t="shared" si="13"/>
        <v>APARAT MASURAT PRIZE DE PAMINT MI 2124</v>
      </c>
      <c r="AE281" s="371" t="s">
        <v>568</v>
      </c>
      <c r="AF281" s="372" t="s">
        <v>715</v>
      </c>
      <c r="AG281" s="370"/>
      <c r="AH281" s="103">
        <f t="shared" si="11"/>
        <v>1275</v>
      </c>
      <c r="AI281" s="184">
        <v>4</v>
      </c>
      <c r="AJ281" s="184"/>
      <c r="AK281" s="373">
        <v>1</v>
      </c>
    </row>
    <row r="282" spans="1:37" ht="15">
      <c r="A282" s="1">
        <v>1</v>
      </c>
      <c r="O282" s="369" t="s">
        <v>714</v>
      </c>
      <c r="P282" s="94" t="s">
        <v>80</v>
      </c>
      <c r="Q282" s="370"/>
      <c r="R282" s="103">
        <f t="shared" si="12"/>
        <v>1275</v>
      </c>
      <c r="S282" s="370"/>
      <c r="T282" s="182">
        <v>1275</v>
      </c>
      <c r="U282" s="370"/>
      <c r="V282" s="326"/>
      <c r="W282" s="370"/>
      <c r="X282" s="103"/>
      <c r="Y282" s="336">
        <v>38716</v>
      </c>
      <c r="Z282" s="103">
        <v>12</v>
      </c>
      <c r="AA282" s="336" t="s">
        <v>700</v>
      </c>
      <c r="AB282" s="98" t="s">
        <v>113</v>
      </c>
      <c r="AC282" s="99">
        <v>1</v>
      </c>
      <c r="AD282" s="369" t="str">
        <f t="shared" si="13"/>
        <v>APARAT MASURAT PRIZE DE PAMINT MI 2124</v>
      </c>
      <c r="AE282" s="371" t="s">
        <v>568</v>
      </c>
      <c r="AF282" s="372" t="s">
        <v>716</v>
      </c>
      <c r="AG282" s="370"/>
      <c r="AH282" s="103">
        <f t="shared" si="11"/>
        <v>1275</v>
      </c>
      <c r="AI282" s="184">
        <v>4</v>
      </c>
      <c r="AJ282" s="184"/>
      <c r="AK282" s="373">
        <v>1</v>
      </c>
    </row>
    <row r="283" spans="1:37" ht="15">
      <c r="A283" s="1">
        <v>1</v>
      </c>
      <c r="O283" s="369" t="s">
        <v>714</v>
      </c>
      <c r="P283" s="94" t="s">
        <v>80</v>
      </c>
      <c r="Q283" s="370"/>
      <c r="R283" s="103">
        <f t="shared" si="12"/>
        <v>1275</v>
      </c>
      <c r="S283" s="370"/>
      <c r="T283" s="182">
        <v>1275</v>
      </c>
      <c r="U283" s="370"/>
      <c r="V283" s="326"/>
      <c r="W283" s="370"/>
      <c r="X283" s="103"/>
      <c r="Y283" s="336">
        <v>38716</v>
      </c>
      <c r="Z283" s="103">
        <v>12</v>
      </c>
      <c r="AA283" s="336" t="s">
        <v>700</v>
      </c>
      <c r="AB283" s="98" t="s">
        <v>113</v>
      </c>
      <c r="AC283" s="99">
        <v>1</v>
      </c>
      <c r="AD283" s="369" t="str">
        <f t="shared" si="13"/>
        <v>APARAT MASURAT PRIZE DE PAMINT MI 2124</v>
      </c>
      <c r="AE283" s="371" t="s">
        <v>568</v>
      </c>
      <c r="AF283" s="372" t="s">
        <v>717</v>
      </c>
      <c r="AG283" s="370"/>
      <c r="AH283" s="103">
        <f t="shared" si="11"/>
        <v>1275</v>
      </c>
      <c r="AI283" s="184">
        <v>4</v>
      </c>
      <c r="AJ283" s="184"/>
      <c r="AK283" s="373">
        <v>1</v>
      </c>
    </row>
    <row r="284" spans="1:37" ht="15">
      <c r="A284" s="1">
        <v>1</v>
      </c>
      <c r="O284" s="369" t="s">
        <v>714</v>
      </c>
      <c r="P284" s="94" t="s">
        <v>80</v>
      </c>
      <c r="Q284" s="370"/>
      <c r="R284" s="103">
        <f t="shared" si="12"/>
        <v>1275</v>
      </c>
      <c r="S284" s="370"/>
      <c r="T284" s="182">
        <v>1275</v>
      </c>
      <c r="U284" s="370"/>
      <c r="V284" s="326"/>
      <c r="W284" s="370"/>
      <c r="X284" s="103"/>
      <c r="Y284" s="336">
        <v>38716</v>
      </c>
      <c r="Z284" s="103">
        <v>12</v>
      </c>
      <c r="AA284" s="336" t="s">
        <v>700</v>
      </c>
      <c r="AB284" s="98" t="s">
        <v>113</v>
      </c>
      <c r="AC284" s="99">
        <v>1</v>
      </c>
      <c r="AD284" s="369" t="str">
        <f t="shared" si="13"/>
        <v>APARAT MASURAT PRIZE DE PAMINT MI 2124</v>
      </c>
      <c r="AE284" s="371" t="s">
        <v>568</v>
      </c>
      <c r="AF284" s="372" t="s">
        <v>718</v>
      </c>
      <c r="AG284" s="370"/>
      <c r="AH284" s="103">
        <f t="shared" si="11"/>
        <v>1275</v>
      </c>
      <c r="AI284" s="184">
        <v>4</v>
      </c>
      <c r="AJ284" s="184"/>
      <c r="AK284" s="373">
        <v>1</v>
      </c>
    </row>
    <row r="285" spans="1:37" ht="15">
      <c r="A285" s="1">
        <v>1</v>
      </c>
      <c r="O285" s="369" t="s">
        <v>714</v>
      </c>
      <c r="P285" s="94" t="s">
        <v>80</v>
      </c>
      <c r="Q285" s="370"/>
      <c r="R285" s="103">
        <f t="shared" si="12"/>
        <v>1275</v>
      </c>
      <c r="S285" s="370"/>
      <c r="T285" s="182">
        <v>1275</v>
      </c>
      <c r="U285" s="370"/>
      <c r="V285" s="326"/>
      <c r="W285" s="370"/>
      <c r="X285" s="103"/>
      <c r="Y285" s="336">
        <v>38716</v>
      </c>
      <c r="Z285" s="103">
        <v>12</v>
      </c>
      <c r="AA285" s="336" t="s">
        <v>700</v>
      </c>
      <c r="AB285" s="98" t="s">
        <v>113</v>
      </c>
      <c r="AC285" s="99">
        <v>1</v>
      </c>
      <c r="AD285" s="369" t="str">
        <f t="shared" si="13"/>
        <v>APARAT MASURAT PRIZE DE PAMINT MI 2124</v>
      </c>
      <c r="AE285" s="371" t="s">
        <v>568</v>
      </c>
      <c r="AF285" s="372" t="s">
        <v>719</v>
      </c>
      <c r="AG285" s="370"/>
      <c r="AH285" s="103">
        <f t="shared" si="11"/>
        <v>1275</v>
      </c>
      <c r="AI285" s="184">
        <v>4</v>
      </c>
      <c r="AJ285" s="184"/>
      <c r="AK285" s="373">
        <v>1</v>
      </c>
    </row>
    <row r="286" spans="1:37" ht="15">
      <c r="A286" s="1">
        <v>1</v>
      </c>
      <c r="O286" s="369" t="s">
        <v>714</v>
      </c>
      <c r="P286" s="94" t="s">
        <v>80</v>
      </c>
      <c r="Q286" s="370"/>
      <c r="R286" s="103">
        <f t="shared" si="12"/>
        <v>1275</v>
      </c>
      <c r="S286" s="370"/>
      <c r="T286" s="182">
        <v>1275</v>
      </c>
      <c r="U286" s="370"/>
      <c r="V286" s="326"/>
      <c r="W286" s="370"/>
      <c r="X286" s="103"/>
      <c r="Y286" s="336">
        <v>38716</v>
      </c>
      <c r="Z286" s="103">
        <v>12</v>
      </c>
      <c r="AA286" s="336" t="s">
        <v>700</v>
      </c>
      <c r="AB286" s="98" t="s">
        <v>113</v>
      </c>
      <c r="AC286" s="99">
        <v>1</v>
      </c>
      <c r="AD286" s="369" t="str">
        <f t="shared" si="13"/>
        <v>APARAT MASURAT PRIZE DE PAMINT MI 2124</v>
      </c>
      <c r="AE286" s="371" t="s">
        <v>568</v>
      </c>
      <c r="AF286" s="372" t="s">
        <v>720</v>
      </c>
      <c r="AG286" s="370"/>
      <c r="AH286" s="103">
        <f t="shared" si="11"/>
        <v>1275</v>
      </c>
      <c r="AI286" s="184">
        <v>4</v>
      </c>
      <c r="AJ286" s="184"/>
      <c r="AK286" s="373">
        <v>1</v>
      </c>
    </row>
    <row r="287" spans="1:37" ht="15">
      <c r="A287" s="1">
        <v>1</v>
      </c>
      <c r="O287" s="369" t="s">
        <v>213</v>
      </c>
      <c r="P287" s="94" t="s">
        <v>80</v>
      </c>
      <c r="Q287" s="370"/>
      <c r="R287" s="103">
        <f t="shared" si="12"/>
        <v>1470.32</v>
      </c>
      <c r="S287" s="370"/>
      <c r="T287" s="182">
        <v>1470.32</v>
      </c>
      <c r="U287" s="370"/>
      <c r="V287" s="326"/>
      <c r="W287" s="370"/>
      <c r="X287" s="103"/>
      <c r="Y287" s="336">
        <v>38665</v>
      </c>
      <c r="Z287" s="103">
        <v>11</v>
      </c>
      <c r="AA287" s="336" t="s">
        <v>721</v>
      </c>
      <c r="AB287" s="98" t="s">
        <v>113</v>
      </c>
      <c r="AC287" s="99">
        <v>1</v>
      </c>
      <c r="AD287" s="369" t="str">
        <f t="shared" si="13"/>
        <v>GRUP MASURA-CONTOE ELECTRIC CU 3 ECHIPAJE EFORIE</v>
      </c>
      <c r="AE287" s="371" t="s">
        <v>182</v>
      </c>
      <c r="AF287" s="372" t="s">
        <v>214</v>
      </c>
      <c r="AG287" s="370"/>
      <c r="AH287" s="103">
        <f t="shared" si="11"/>
        <v>1470.32</v>
      </c>
      <c r="AI287" s="184">
        <v>3</v>
      </c>
      <c r="AJ287" s="184"/>
      <c r="AK287" s="373">
        <v>1</v>
      </c>
    </row>
    <row r="288" spans="1:37" ht="15">
      <c r="A288" s="1">
        <v>1</v>
      </c>
      <c r="O288" s="369" t="s">
        <v>213</v>
      </c>
      <c r="P288" s="94" t="s">
        <v>80</v>
      </c>
      <c r="Q288" s="370"/>
      <c r="R288" s="103">
        <f t="shared" si="12"/>
        <v>1470.32</v>
      </c>
      <c r="S288" s="370"/>
      <c r="T288" s="182">
        <v>1470.32</v>
      </c>
      <c r="U288" s="370"/>
      <c r="V288" s="326"/>
      <c r="W288" s="370"/>
      <c r="X288" s="103"/>
      <c r="Y288" s="336">
        <v>38665</v>
      </c>
      <c r="Z288" s="103">
        <v>11</v>
      </c>
      <c r="AA288" s="336" t="s">
        <v>721</v>
      </c>
      <c r="AB288" s="98" t="s">
        <v>113</v>
      </c>
      <c r="AC288" s="99">
        <v>1</v>
      </c>
      <c r="AD288" s="369" t="str">
        <f t="shared" si="13"/>
        <v>GRUP MASURA-CONTOE ELECTRIC CU 3 ECHIPAJE EFORIE</v>
      </c>
      <c r="AE288" s="371" t="s">
        <v>182</v>
      </c>
      <c r="AF288" s="372" t="s">
        <v>217</v>
      </c>
      <c r="AG288" s="370"/>
      <c r="AH288" s="103">
        <f t="shared" si="11"/>
        <v>1470.32</v>
      </c>
      <c r="AI288" s="184">
        <v>3</v>
      </c>
      <c r="AJ288" s="184"/>
      <c r="AK288" s="373">
        <v>1</v>
      </c>
    </row>
    <row r="289" spans="1:37" ht="15">
      <c r="A289" s="1">
        <v>1</v>
      </c>
      <c r="O289" s="369" t="s">
        <v>722</v>
      </c>
      <c r="P289" s="94" t="s">
        <v>80</v>
      </c>
      <c r="Q289" s="370"/>
      <c r="R289" s="103">
        <f t="shared" si="12"/>
        <v>690.79</v>
      </c>
      <c r="S289" s="370"/>
      <c r="T289" s="182">
        <v>690.79</v>
      </c>
      <c r="U289" s="370"/>
      <c r="V289" s="326"/>
      <c r="W289" s="370"/>
      <c r="X289" s="103"/>
      <c r="Y289" s="336">
        <v>38708</v>
      </c>
      <c r="Z289" s="103">
        <v>12</v>
      </c>
      <c r="AA289" s="336" t="s">
        <v>652</v>
      </c>
      <c r="AB289" s="98" t="s">
        <v>113</v>
      </c>
      <c r="AC289" s="99">
        <v>1</v>
      </c>
      <c r="AD289" s="369" t="str">
        <f t="shared" si="13"/>
        <v>PALAN LEVIER 1.5 T DISPOZITIV RACI</v>
      </c>
      <c r="AE289" s="371" t="s">
        <v>723</v>
      </c>
      <c r="AF289" s="372" t="s">
        <v>724</v>
      </c>
      <c r="AG289" s="370"/>
      <c r="AH289" s="103">
        <f t="shared" si="11"/>
        <v>690.79</v>
      </c>
      <c r="AI289" s="184">
        <v>6</v>
      </c>
      <c r="AJ289" s="184"/>
      <c r="AK289" s="373">
        <v>1</v>
      </c>
    </row>
    <row r="290" spans="1:37" ht="15">
      <c r="A290" s="1">
        <v>1</v>
      </c>
      <c r="O290" s="369" t="s">
        <v>725</v>
      </c>
      <c r="P290" s="94" t="s">
        <v>80</v>
      </c>
      <c r="Q290" s="370"/>
      <c r="R290" s="103">
        <f t="shared" si="12"/>
        <v>1001.65</v>
      </c>
      <c r="S290" s="370"/>
      <c r="T290" s="182">
        <v>1001.65</v>
      </c>
      <c r="U290" s="370"/>
      <c r="V290" s="326"/>
      <c r="W290" s="370"/>
      <c r="X290" s="103"/>
      <c r="Y290" s="336">
        <v>38708</v>
      </c>
      <c r="Z290" s="103">
        <v>12</v>
      </c>
      <c r="AA290" s="336" t="s">
        <v>652</v>
      </c>
      <c r="AB290" s="98" t="s">
        <v>113</v>
      </c>
      <c r="AC290" s="99">
        <v>1</v>
      </c>
      <c r="AD290" s="369" t="str">
        <f t="shared" si="13"/>
        <v>PALAN LEVIER 3T DISPOZITIV RACI</v>
      </c>
      <c r="AE290" s="371" t="s">
        <v>723</v>
      </c>
      <c r="AF290" s="372" t="s">
        <v>726</v>
      </c>
      <c r="AG290" s="370"/>
      <c r="AH290" s="103">
        <f t="shared" si="11"/>
        <v>1001.65</v>
      </c>
      <c r="AI290" s="184">
        <v>6</v>
      </c>
      <c r="AJ290" s="184"/>
      <c r="AK290" s="373">
        <v>1</v>
      </c>
    </row>
    <row r="291" spans="1:37" ht="15">
      <c r="A291" s="1">
        <v>1</v>
      </c>
      <c r="O291" s="369" t="s">
        <v>727</v>
      </c>
      <c r="P291" s="94" t="s">
        <v>80</v>
      </c>
      <c r="Q291" s="370"/>
      <c r="R291" s="103">
        <f t="shared" si="12"/>
        <v>1740.24</v>
      </c>
      <c r="S291" s="370"/>
      <c r="T291" s="182">
        <v>1740.24</v>
      </c>
      <c r="U291" s="370"/>
      <c r="V291" s="326"/>
      <c r="W291" s="370"/>
      <c r="X291" s="103"/>
      <c r="Y291" s="336">
        <v>38706</v>
      </c>
      <c r="Z291" s="103">
        <v>12</v>
      </c>
      <c r="AA291" s="336" t="s">
        <v>728</v>
      </c>
      <c r="AB291" s="98" t="s">
        <v>113</v>
      </c>
      <c r="AC291" s="99">
        <v>1</v>
      </c>
      <c r="AD291" s="369" t="str">
        <f t="shared" si="13"/>
        <v>COPIATOR A4 B12 HVB160-120-4980-461-C1</v>
      </c>
      <c r="AE291" s="371" t="s">
        <v>459</v>
      </c>
      <c r="AF291" s="372" t="s">
        <v>729</v>
      </c>
      <c r="AG291" s="370"/>
      <c r="AH291" s="103">
        <f t="shared" si="11"/>
        <v>1740.24</v>
      </c>
      <c r="AI291" s="184">
        <v>4</v>
      </c>
      <c r="AJ291" s="184"/>
      <c r="AK291" s="373">
        <v>1</v>
      </c>
    </row>
    <row r="292" spans="1:37" s="10" customFormat="1" ht="15">
      <c r="A292" s="1">
        <v>1</v>
      </c>
      <c r="C292" s="409"/>
      <c r="D292" s="410"/>
      <c r="E292" s="411"/>
      <c r="F292" s="411"/>
      <c r="G292" s="411"/>
      <c r="H292" s="411"/>
      <c r="I292" s="411"/>
      <c r="J292" s="411"/>
      <c r="K292" s="411"/>
      <c r="L292" s="411"/>
      <c r="M292" s="411"/>
      <c r="O292" s="412" t="s">
        <v>727</v>
      </c>
      <c r="P292" s="413" t="s">
        <v>80</v>
      </c>
      <c r="Q292" s="414"/>
      <c r="R292" s="415">
        <f t="shared" si="12"/>
        <v>1740.24</v>
      </c>
      <c r="S292" s="414"/>
      <c r="T292" s="416">
        <v>1740.24</v>
      </c>
      <c r="U292" s="414"/>
      <c r="V292" s="417"/>
      <c r="W292" s="414"/>
      <c r="X292" s="415"/>
      <c r="Y292" s="418">
        <v>38706</v>
      </c>
      <c r="Z292" s="415">
        <v>12</v>
      </c>
      <c r="AA292" s="418" t="s">
        <v>728</v>
      </c>
      <c r="AB292" s="419" t="s">
        <v>113</v>
      </c>
      <c r="AC292" s="420">
        <v>1</v>
      </c>
      <c r="AD292" s="412" t="str">
        <f t="shared" si="13"/>
        <v>COPIATOR A4 B12 HVB160-120-4980-461-C1</v>
      </c>
      <c r="AE292" s="421" t="s">
        <v>459</v>
      </c>
      <c r="AF292" s="422" t="s">
        <v>730</v>
      </c>
      <c r="AG292" s="414"/>
      <c r="AH292" s="415">
        <f t="shared" si="11"/>
        <v>1740.24</v>
      </c>
      <c r="AI292" s="423">
        <v>4</v>
      </c>
      <c r="AJ292" s="423"/>
      <c r="AK292" s="424">
        <v>1</v>
      </c>
    </row>
    <row r="293" spans="1:37" s="10" customFormat="1" ht="15">
      <c r="A293" s="1">
        <v>1</v>
      </c>
      <c r="C293" s="409"/>
      <c r="D293" s="410"/>
      <c r="E293" s="411"/>
      <c r="F293" s="411"/>
      <c r="G293" s="411"/>
      <c r="H293" s="411"/>
      <c r="I293" s="411"/>
      <c r="J293" s="411"/>
      <c r="K293" s="411"/>
      <c r="L293" s="411"/>
      <c r="M293" s="411"/>
      <c r="O293" s="412" t="s">
        <v>727</v>
      </c>
      <c r="P293" s="413" t="s">
        <v>80</v>
      </c>
      <c r="Q293" s="414"/>
      <c r="R293" s="415">
        <f t="shared" si="12"/>
        <v>1740.24</v>
      </c>
      <c r="S293" s="414"/>
      <c r="T293" s="416">
        <v>1740.24</v>
      </c>
      <c r="U293" s="414"/>
      <c r="V293" s="417"/>
      <c r="W293" s="414"/>
      <c r="X293" s="415"/>
      <c r="Y293" s="418">
        <v>38706</v>
      </c>
      <c r="Z293" s="415">
        <v>12</v>
      </c>
      <c r="AA293" s="418" t="s">
        <v>728</v>
      </c>
      <c r="AB293" s="419" t="s">
        <v>113</v>
      </c>
      <c r="AC293" s="420">
        <v>1</v>
      </c>
      <c r="AD293" s="412" t="str">
        <f t="shared" si="13"/>
        <v>COPIATOR A4 B12 HVB160-120-4980-461-C1</v>
      </c>
      <c r="AE293" s="421" t="s">
        <v>459</v>
      </c>
      <c r="AF293" s="422" t="s">
        <v>731</v>
      </c>
      <c r="AG293" s="414"/>
      <c r="AH293" s="415">
        <f t="shared" si="11"/>
        <v>1740.24</v>
      </c>
      <c r="AI293" s="423">
        <v>4</v>
      </c>
      <c r="AJ293" s="423"/>
      <c r="AK293" s="424">
        <v>1</v>
      </c>
    </row>
    <row r="294" spans="1:37" ht="15">
      <c r="A294" s="1">
        <v>1</v>
      </c>
      <c r="O294" s="369" t="s">
        <v>727</v>
      </c>
      <c r="P294" s="94" t="s">
        <v>80</v>
      </c>
      <c r="Q294" s="370"/>
      <c r="R294" s="103">
        <f t="shared" si="12"/>
        <v>1740.24</v>
      </c>
      <c r="S294" s="370"/>
      <c r="T294" s="182">
        <v>1740.24</v>
      </c>
      <c r="U294" s="370"/>
      <c r="V294" s="326"/>
      <c r="W294" s="370"/>
      <c r="X294" s="103"/>
      <c r="Y294" s="336">
        <v>38706</v>
      </c>
      <c r="Z294" s="103">
        <v>12</v>
      </c>
      <c r="AA294" s="336" t="s">
        <v>728</v>
      </c>
      <c r="AB294" s="98" t="s">
        <v>113</v>
      </c>
      <c r="AC294" s="99">
        <v>1</v>
      </c>
      <c r="AD294" s="369" t="str">
        <f t="shared" si="13"/>
        <v>COPIATOR A4 B12 HVB160-120-4980-461-C1</v>
      </c>
      <c r="AE294" s="371" t="s">
        <v>459</v>
      </c>
      <c r="AF294" s="372" t="s">
        <v>732</v>
      </c>
      <c r="AG294" s="370"/>
      <c r="AH294" s="103">
        <f t="shared" si="11"/>
        <v>1740.24</v>
      </c>
      <c r="AI294" s="184">
        <v>4</v>
      </c>
      <c r="AJ294" s="184"/>
      <c r="AK294" s="373">
        <v>1</v>
      </c>
    </row>
    <row r="295" spans="1:37" ht="15">
      <c r="A295" s="1">
        <v>1</v>
      </c>
      <c r="O295" s="369" t="s">
        <v>727</v>
      </c>
      <c r="P295" s="94" t="s">
        <v>80</v>
      </c>
      <c r="Q295" s="370"/>
      <c r="R295" s="103">
        <f t="shared" si="12"/>
        <v>1740.24</v>
      </c>
      <c r="S295" s="370"/>
      <c r="T295" s="182">
        <v>1740.24</v>
      </c>
      <c r="U295" s="370"/>
      <c r="V295" s="326"/>
      <c r="W295" s="370"/>
      <c r="X295" s="103"/>
      <c r="Y295" s="336">
        <v>38706</v>
      </c>
      <c r="Z295" s="103">
        <v>12</v>
      </c>
      <c r="AA295" s="336" t="s">
        <v>728</v>
      </c>
      <c r="AB295" s="98" t="s">
        <v>113</v>
      </c>
      <c r="AC295" s="99">
        <v>1</v>
      </c>
      <c r="AD295" s="369" t="str">
        <f t="shared" si="13"/>
        <v>COPIATOR A4 B12 HVB160-120-4980-461-C1</v>
      </c>
      <c r="AE295" s="371" t="s">
        <v>459</v>
      </c>
      <c r="AF295" s="372" t="s">
        <v>733</v>
      </c>
      <c r="AG295" s="370"/>
      <c r="AH295" s="103">
        <f t="shared" si="11"/>
        <v>1740.24</v>
      </c>
      <c r="AI295" s="184">
        <v>4</v>
      </c>
      <c r="AJ295" s="184"/>
      <c r="AK295" s="373">
        <v>1</v>
      </c>
    </row>
    <row r="296" spans="1:37" s="11" customFormat="1" ht="15">
      <c r="A296" s="1">
        <v>1</v>
      </c>
      <c r="C296" s="402"/>
      <c r="D296" s="403"/>
      <c r="E296" s="404"/>
      <c r="F296" s="404"/>
      <c r="G296" s="404"/>
      <c r="H296" s="404"/>
      <c r="I296" s="404"/>
      <c r="J296" s="404"/>
      <c r="K296" s="404"/>
      <c r="L296" s="404"/>
      <c r="M296" s="404"/>
      <c r="O296" s="441" t="s">
        <v>727</v>
      </c>
      <c r="P296" s="442" t="s">
        <v>80</v>
      </c>
      <c r="Q296" s="443"/>
      <c r="R296" s="444">
        <f t="shared" si="12"/>
        <v>1740.24</v>
      </c>
      <c r="S296" s="443"/>
      <c r="T296" s="445">
        <v>1740.24</v>
      </c>
      <c r="U296" s="443"/>
      <c r="V296" s="446"/>
      <c r="W296" s="443"/>
      <c r="X296" s="444"/>
      <c r="Y296" s="447">
        <v>38706</v>
      </c>
      <c r="Z296" s="444">
        <v>12</v>
      </c>
      <c r="AA296" s="447" t="s">
        <v>728</v>
      </c>
      <c r="AB296" s="448" t="s">
        <v>113</v>
      </c>
      <c r="AC296" s="449">
        <v>1</v>
      </c>
      <c r="AD296" s="441" t="str">
        <f t="shared" si="13"/>
        <v>COPIATOR A4 B12 HVB160-120-4980-461-C1</v>
      </c>
      <c r="AE296" s="450" t="s">
        <v>459</v>
      </c>
      <c r="AF296" s="451" t="s">
        <v>734</v>
      </c>
      <c r="AG296" s="443"/>
      <c r="AH296" s="444">
        <f t="shared" si="11"/>
        <v>1740.24</v>
      </c>
      <c r="AI296" s="452">
        <v>4</v>
      </c>
      <c r="AJ296" s="452"/>
      <c r="AK296" s="453">
        <v>1</v>
      </c>
    </row>
    <row r="297" spans="1:37" s="11" customFormat="1" ht="15">
      <c r="A297" s="1">
        <v>1</v>
      </c>
      <c r="C297" s="402"/>
      <c r="D297" s="403"/>
      <c r="E297" s="404"/>
      <c r="F297" s="404"/>
      <c r="G297" s="404"/>
      <c r="H297" s="404"/>
      <c r="I297" s="404"/>
      <c r="J297" s="404"/>
      <c r="K297" s="404"/>
      <c r="L297" s="404"/>
      <c r="M297" s="404"/>
      <c r="O297" s="441" t="s">
        <v>727</v>
      </c>
      <c r="P297" s="442" t="s">
        <v>80</v>
      </c>
      <c r="Q297" s="443"/>
      <c r="R297" s="444">
        <f t="shared" si="12"/>
        <v>1740.24</v>
      </c>
      <c r="S297" s="443"/>
      <c r="T297" s="445">
        <v>1740.24</v>
      </c>
      <c r="U297" s="443"/>
      <c r="V297" s="446"/>
      <c r="W297" s="443"/>
      <c r="X297" s="444"/>
      <c r="Y297" s="447">
        <v>38706</v>
      </c>
      <c r="Z297" s="444">
        <v>12</v>
      </c>
      <c r="AA297" s="447" t="s">
        <v>728</v>
      </c>
      <c r="AB297" s="448" t="s">
        <v>113</v>
      </c>
      <c r="AC297" s="449">
        <v>1</v>
      </c>
      <c r="AD297" s="441" t="str">
        <f t="shared" si="13"/>
        <v>COPIATOR A4 B12 HVB160-120-4980-461-C1</v>
      </c>
      <c r="AE297" s="450" t="s">
        <v>459</v>
      </c>
      <c r="AF297" s="451" t="s">
        <v>735</v>
      </c>
      <c r="AG297" s="443"/>
      <c r="AH297" s="444">
        <f t="shared" si="11"/>
        <v>1740.24</v>
      </c>
      <c r="AI297" s="452">
        <v>4</v>
      </c>
      <c r="AJ297" s="452"/>
      <c r="AK297" s="453">
        <v>1</v>
      </c>
    </row>
    <row r="298" spans="1:37" s="11" customFormat="1" ht="15">
      <c r="A298" s="1">
        <v>1</v>
      </c>
      <c r="C298" s="402"/>
      <c r="D298" s="403"/>
      <c r="E298" s="404"/>
      <c r="F298" s="404"/>
      <c r="G298" s="404"/>
      <c r="H298" s="404"/>
      <c r="I298" s="404"/>
      <c r="J298" s="404"/>
      <c r="K298" s="404"/>
      <c r="L298" s="404"/>
      <c r="M298" s="404"/>
      <c r="O298" s="441" t="s">
        <v>736</v>
      </c>
      <c r="P298" s="442" t="s">
        <v>80</v>
      </c>
      <c r="Q298" s="443"/>
      <c r="R298" s="444">
        <f t="shared" si="12"/>
        <v>33227.71</v>
      </c>
      <c r="S298" s="443"/>
      <c r="T298" s="445">
        <v>33227.71</v>
      </c>
      <c r="U298" s="443"/>
      <c r="V298" s="446"/>
      <c r="W298" s="443"/>
      <c r="X298" s="444"/>
      <c r="Y298" s="447">
        <v>38706</v>
      </c>
      <c r="Z298" s="444">
        <v>12</v>
      </c>
      <c r="AA298" s="447" t="s">
        <v>728</v>
      </c>
      <c r="AB298" s="448" t="s">
        <v>113</v>
      </c>
      <c r="AC298" s="449">
        <v>1</v>
      </c>
      <c r="AD298" s="441" t="str">
        <f t="shared" si="13"/>
        <v>COPIATOR A0 DMR A045</v>
      </c>
      <c r="AE298" s="450" t="s">
        <v>459</v>
      </c>
      <c r="AF298" s="451" t="s">
        <v>737</v>
      </c>
      <c r="AG298" s="443"/>
      <c r="AH298" s="444">
        <f t="shared" si="11"/>
        <v>33227.71</v>
      </c>
      <c r="AI298" s="452">
        <v>4</v>
      </c>
      <c r="AJ298" s="452"/>
      <c r="AK298" s="453">
        <v>1</v>
      </c>
    </row>
    <row r="299" spans="1:37" s="9" customFormat="1" ht="15">
      <c r="A299" s="1">
        <v>1</v>
      </c>
      <c r="C299" s="395"/>
      <c r="D299" s="396"/>
      <c r="E299" s="397"/>
      <c r="F299" s="397"/>
      <c r="G299" s="397"/>
      <c r="H299" s="397"/>
      <c r="I299" s="397"/>
      <c r="J299" s="397"/>
      <c r="K299" s="397"/>
      <c r="L299" s="397"/>
      <c r="M299" s="397"/>
      <c r="O299" s="369" t="s">
        <v>738</v>
      </c>
      <c r="P299" s="94" t="s">
        <v>80</v>
      </c>
      <c r="Q299" s="370"/>
      <c r="R299" s="103">
        <f t="shared" si="12"/>
        <v>11536.94</v>
      </c>
      <c r="S299" s="370"/>
      <c r="T299" s="182">
        <v>11536.94</v>
      </c>
      <c r="U299" s="370"/>
      <c r="V299" s="326"/>
      <c r="W299" s="370"/>
      <c r="X299" s="103"/>
      <c r="Y299" s="336">
        <v>38716</v>
      </c>
      <c r="Z299" s="103">
        <v>12</v>
      </c>
      <c r="AA299" s="336" t="s">
        <v>739</v>
      </c>
      <c r="AB299" s="98" t="s">
        <v>113</v>
      </c>
      <c r="AC299" s="99">
        <v>1</v>
      </c>
      <c r="AD299" s="369" t="str">
        <f t="shared" si="13"/>
        <v>IMPRIMANTA DF*9000 A3 MATRICIALA</v>
      </c>
      <c r="AE299" s="371" t="s">
        <v>459</v>
      </c>
      <c r="AF299" s="372" t="s">
        <v>740</v>
      </c>
      <c r="AG299" s="370"/>
      <c r="AH299" s="103">
        <f t="shared" si="11"/>
        <v>11536.94</v>
      </c>
      <c r="AI299" s="184">
        <v>4</v>
      </c>
      <c r="AJ299" s="184"/>
      <c r="AK299" s="373">
        <v>1</v>
      </c>
    </row>
    <row r="300" spans="1:37" s="9" customFormat="1" ht="15">
      <c r="A300" s="1">
        <v>1</v>
      </c>
      <c r="C300" s="395"/>
      <c r="D300" s="396"/>
      <c r="E300" s="397"/>
      <c r="F300" s="397"/>
      <c r="G300" s="397"/>
      <c r="H300" s="397"/>
      <c r="I300" s="397"/>
      <c r="J300" s="397"/>
      <c r="K300" s="397"/>
      <c r="L300" s="397"/>
      <c r="M300" s="397"/>
      <c r="O300" s="369" t="s">
        <v>738</v>
      </c>
      <c r="P300" s="94" t="s">
        <v>80</v>
      </c>
      <c r="Q300" s="370"/>
      <c r="R300" s="103">
        <f t="shared" si="12"/>
        <v>11536.94</v>
      </c>
      <c r="S300" s="370"/>
      <c r="T300" s="182">
        <v>11536.94</v>
      </c>
      <c r="U300" s="370"/>
      <c r="V300" s="326"/>
      <c r="W300" s="370"/>
      <c r="X300" s="103"/>
      <c r="Y300" s="336">
        <v>38716</v>
      </c>
      <c r="Z300" s="103">
        <v>12</v>
      </c>
      <c r="AA300" s="336" t="s">
        <v>739</v>
      </c>
      <c r="AB300" s="98" t="s">
        <v>113</v>
      </c>
      <c r="AC300" s="99">
        <v>1</v>
      </c>
      <c r="AD300" s="369" t="str">
        <f t="shared" si="13"/>
        <v>IMPRIMANTA DF*9000 A3 MATRICIALA</v>
      </c>
      <c r="AE300" s="371" t="s">
        <v>459</v>
      </c>
      <c r="AF300" s="372" t="s">
        <v>741</v>
      </c>
      <c r="AG300" s="370"/>
      <c r="AH300" s="103">
        <f t="shared" si="11"/>
        <v>11536.94</v>
      </c>
      <c r="AI300" s="184">
        <v>4</v>
      </c>
      <c r="AJ300" s="184"/>
      <c r="AK300" s="373">
        <v>1</v>
      </c>
    </row>
    <row r="301" spans="1:37" s="9" customFormat="1" ht="15">
      <c r="A301" s="1">
        <v>1</v>
      </c>
      <c r="C301" s="395"/>
      <c r="D301" s="396"/>
      <c r="E301" s="397"/>
      <c r="F301" s="397"/>
      <c r="G301" s="397"/>
      <c r="H301" s="397"/>
      <c r="I301" s="397"/>
      <c r="J301" s="397"/>
      <c r="K301" s="397"/>
      <c r="L301" s="397"/>
      <c r="M301" s="397"/>
      <c r="O301" s="369" t="s">
        <v>738</v>
      </c>
      <c r="P301" s="94" t="s">
        <v>80</v>
      </c>
      <c r="Q301" s="370"/>
      <c r="R301" s="103">
        <f t="shared" si="12"/>
        <v>11536.94</v>
      </c>
      <c r="S301" s="370"/>
      <c r="T301" s="182">
        <v>11536.94</v>
      </c>
      <c r="U301" s="370"/>
      <c r="V301" s="326"/>
      <c r="W301" s="370"/>
      <c r="X301" s="103"/>
      <c r="Y301" s="336">
        <v>38716</v>
      </c>
      <c r="Z301" s="103">
        <v>12</v>
      </c>
      <c r="AA301" s="336" t="s">
        <v>739</v>
      </c>
      <c r="AB301" s="98" t="s">
        <v>113</v>
      </c>
      <c r="AC301" s="99">
        <v>1</v>
      </c>
      <c r="AD301" s="369" t="str">
        <f t="shared" si="13"/>
        <v>IMPRIMANTA DF*9000 A3 MATRICIALA</v>
      </c>
      <c r="AE301" s="371" t="s">
        <v>459</v>
      </c>
      <c r="AF301" s="372" t="s">
        <v>742</v>
      </c>
      <c r="AG301" s="370"/>
      <c r="AH301" s="103">
        <f t="shared" si="11"/>
        <v>11536.94</v>
      </c>
      <c r="AI301" s="184">
        <v>4</v>
      </c>
      <c r="AJ301" s="184"/>
      <c r="AK301" s="373">
        <v>1</v>
      </c>
    </row>
    <row r="302" spans="1:37" s="9" customFormat="1" ht="15">
      <c r="A302" s="1">
        <v>1</v>
      </c>
      <c r="C302" s="395"/>
      <c r="D302" s="396"/>
      <c r="E302" s="397"/>
      <c r="F302" s="397"/>
      <c r="G302" s="397"/>
      <c r="H302" s="397"/>
      <c r="I302" s="397"/>
      <c r="J302" s="397"/>
      <c r="K302" s="397"/>
      <c r="L302" s="397"/>
      <c r="M302" s="397"/>
      <c r="O302" s="369" t="s">
        <v>743</v>
      </c>
      <c r="P302" s="94" t="s">
        <v>80</v>
      </c>
      <c r="Q302" s="370"/>
      <c r="R302" s="103">
        <f t="shared" si="12"/>
        <v>2036.43</v>
      </c>
      <c r="S302" s="370"/>
      <c r="T302" s="182">
        <v>2036.43</v>
      </c>
      <c r="U302" s="370"/>
      <c r="V302" s="326"/>
      <c r="W302" s="370"/>
      <c r="X302" s="103"/>
      <c r="Y302" s="336">
        <v>38716</v>
      </c>
      <c r="Z302" s="103">
        <v>12</v>
      </c>
      <c r="AA302" s="336" t="s">
        <v>739</v>
      </c>
      <c r="AB302" s="98" t="s">
        <v>113</v>
      </c>
      <c r="AC302" s="99">
        <v>1</v>
      </c>
      <c r="AD302" s="369" t="str">
        <f t="shared" si="13"/>
        <v>IMPRIMANTA F*2190 A3</v>
      </c>
      <c r="AE302" s="371" t="s">
        <v>459</v>
      </c>
      <c r="AF302" s="372" t="s">
        <v>744</v>
      </c>
      <c r="AG302" s="370"/>
      <c r="AH302" s="103">
        <f t="shared" si="11"/>
        <v>2036.43</v>
      </c>
      <c r="AI302" s="184">
        <v>4</v>
      </c>
      <c r="AJ302" s="184"/>
      <c r="AK302" s="373">
        <v>1</v>
      </c>
    </row>
    <row r="303" spans="1:37" s="9" customFormat="1" ht="15">
      <c r="A303" s="1">
        <v>1</v>
      </c>
      <c r="C303" s="395"/>
      <c r="D303" s="396"/>
      <c r="E303" s="397"/>
      <c r="F303" s="397"/>
      <c r="G303" s="397"/>
      <c r="H303" s="397"/>
      <c r="I303" s="397"/>
      <c r="J303" s="397"/>
      <c r="K303" s="397"/>
      <c r="L303" s="397"/>
      <c r="M303" s="397"/>
      <c r="O303" s="369" t="s">
        <v>743</v>
      </c>
      <c r="P303" s="94" t="s">
        <v>80</v>
      </c>
      <c r="Q303" s="370"/>
      <c r="R303" s="103">
        <f t="shared" si="12"/>
        <v>2036.43</v>
      </c>
      <c r="S303" s="370"/>
      <c r="T303" s="182">
        <v>2036.43</v>
      </c>
      <c r="U303" s="370"/>
      <c r="V303" s="326"/>
      <c r="W303" s="370"/>
      <c r="X303" s="103"/>
      <c r="Y303" s="336">
        <v>38716</v>
      </c>
      <c r="Z303" s="103">
        <v>12</v>
      </c>
      <c r="AA303" s="336" t="s">
        <v>739</v>
      </c>
      <c r="AB303" s="98" t="s">
        <v>113</v>
      </c>
      <c r="AC303" s="99">
        <v>1</v>
      </c>
      <c r="AD303" s="369" t="str">
        <f t="shared" si="13"/>
        <v>IMPRIMANTA F*2190 A3</v>
      </c>
      <c r="AE303" s="371" t="s">
        <v>459</v>
      </c>
      <c r="AF303" s="372" t="s">
        <v>745</v>
      </c>
      <c r="AG303" s="370"/>
      <c r="AH303" s="103">
        <f t="shared" si="11"/>
        <v>2036.43</v>
      </c>
      <c r="AI303" s="184">
        <v>4</v>
      </c>
      <c r="AJ303" s="184"/>
      <c r="AK303" s="373">
        <v>1</v>
      </c>
    </row>
    <row r="304" spans="1:37" s="9" customFormat="1" ht="15">
      <c r="A304" s="1">
        <v>1</v>
      </c>
      <c r="C304" s="395"/>
      <c r="D304" s="396"/>
      <c r="E304" s="397"/>
      <c r="F304" s="397"/>
      <c r="G304" s="397"/>
      <c r="H304" s="397"/>
      <c r="I304" s="397"/>
      <c r="J304" s="397"/>
      <c r="K304" s="397"/>
      <c r="L304" s="397"/>
      <c r="M304" s="397"/>
      <c r="O304" s="369" t="s">
        <v>743</v>
      </c>
      <c r="P304" s="94" t="s">
        <v>80</v>
      </c>
      <c r="Q304" s="370"/>
      <c r="R304" s="103">
        <f t="shared" si="12"/>
        <v>2036.43</v>
      </c>
      <c r="S304" s="370"/>
      <c r="T304" s="182">
        <v>2036.43</v>
      </c>
      <c r="U304" s="370"/>
      <c r="V304" s="326"/>
      <c r="W304" s="370"/>
      <c r="X304" s="103"/>
      <c r="Y304" s="336">
        <v>38716</v>
      </c>
      <c r="Z304" s="103">
        <v>12</v>
      </c>
      <c r="AA304" s="336" t="s">
        <v>739</v>
      </c>
      <c r="AB304" s="98" t="s">
        <v>113</v>
      </c>
      <c r="AC304" s="99">
        <v>1</v>
      </c>
      <c r="AD304" s="369" t="str">
        <f t="shared" si="13"/>
        <v>IMPRIMANTA F*2190 A3</v>
      </c>
      <c r="AE304" s="371" t="s">
        <v>459</v>
      </c>
      <c r="AF304" s="372" t="s">
        <v>746</v>
      </c>
      <c r="AG304" s="370"/>
      <c r="AH304" s="103">
        <f t="shared" ref="AH304:AH359" si="14">T304</f>
        <v>2036.43</v>
      </c>
      <c r="AI304" s="184">
        <v>4</v>
      </c>
      <c r="AJ304" s="184"/>
      <c r="AK304" s="373">
        <v>1</v>
      </c>
    </row>
    <row r="305" spans="1:37" s="9" customFormat="1" ht="15">
      <c r="A305" s="1">
        <v>1</v>
      </c>
      <c r="C305" s="395"/>
      <c r="D305" s="396"/>
      <c r="E305" s="397"/>
      <c r="F305" s="397"/>
      <c r="G305" s="397"/>
      <c r="H305" s="397"/>
      <c r="I305" s="397"/>
      <c r="J305" s="397"/>
      <c r="K305" s="397"/>
      <c r="L305" s="397"/>
      <c r="M305" s="397"/>
      <c r="O305" s="369" t="s">
        <v>743</v>
      </c>
      <c r="P305" s="94" t="s">
        <v>80</v>
      </c>
      <c r="Q305" s="370"/>
      <c r="R305" s="103">
        <f t="shared" ref="R305:R368" si="15">T305</f>
        <v>2036.43</v>
      </c>
      <c r="S305" s="370"/>
      <c r="T305" s="182">
        <v>2036.43</v>
      </c>
      <c r="U305" s="370"/>
      <c r="V305" s="326"/>
      <c r="W305" s="370"/>
      <c r="X305" s="103"/>
      <c r="Y305" s="336">
        <v>38716</v>
      </c>
      <c r="Z305" s="103">
        <v>12</v>
      </c>
      <c r="AA305" s="336" t="s">
        <v>739</v>
      </c>
      <c r="AB305" s="98" t="s">
        <v>113</v>
      </c>
      <c r="AC305" s="99">
        <v>1</v>
      </c>
      <c r="AD305" s="369" t="str">
        <f t="shared" ref="AD305:AD359" si="16">O305</f>
        <v>IMPRIMANTA F*2190 A3</v>
      </c>
      <c r="AE305" s="371" t="s">
        <v>459</v>
      </c>
      <c r="AF305" s="372" t="s">
        <v>747</v>
      </c>
      <c r="AG305" s="370"/>
      <c r="AH305" s="103">
        <f t="shared" si="14"/>
        <v>2036.43</v>
      </c>
      <c r="AI305" s="184">
        <v>4</v>
      </c>
      <c r="AJ305" s="184"/>
      <c r="AK305" s="373">
        <v>1</v>
      </c>
    </row>
    <row r="306" spans="1:37" s="9" customFormat="1" ht="15">
      <c r="A306" s="1">
        <v>1</v>
      </c>
      <c r="C306" s="395"/>
      <c r="D306" s="396"/>
      <c r="E306" s="397"/>
      <c r="F306" s="397"/>
      <c r="G306" s="397"/>
      <c r="H306" s="397"/>
      <c r="I306" s="397"/>
      <c r="J306" s="397"/>
      <c r="K306" s="397"/>
      <c r="L306" s="397"/>
      <c r="M306" s="397"/>
      <c r="O306" s="369" t="s">
        <v>743</v>
      </c>
      <c r="P306" s="94" t="s">
        <v>80</v>
      </c>
      <c r="Q306" s="370"/>
      <c r="R306" s="103">
        <f t="shared" si="15"/>
        <v>2036.43</v>
      </c>
      <c r="S306" s="370"/>
      <c r="T306" s="182">
        <v>2036.43</v>
      </c>
      <c r="U306" s="370"/>
      <c r="V306" s="326"/>
      <c r="W306" s="370"/>
      <c r="X306" s="103"/>
      <c r="Y306" s="336">
        <v>38716</v>
      </c>
      <c r="Z306" s="103">
        <v>12</v>
      </c>
      <c r="AA306" s="336" t="s">
        <v>739</v>
      </c>
      <c r="AB306" s="98" t="s">
        <v>113</v>
      </c>
      <c r="AC306" s="99">
        <v>1</v>
      </c>
      <c r="AD306" s="369" t="str">
        <f t="shared" si="16"/>
        <v>IMPRIMANTA F*2190 A3</v>
      </c>
      <c r="AE306" s="371" t="s">
        <v>459</v>
      </c>
      <c r="AF306" s="372" t="s">
        <v>748</v>
      </c>
      <c r="AG306" s="370"/>
      <c r="AH306" s="103">
        <f t="shared" si="14"/>
        <v>2036.43</v>
      </c>
      <c r="AI306" s="184">
        <v>4</v>
      </c>
      <c r="AJ306" s="184"/>
      <c r="AK306" s="373">
        <v>1</v>
      </c>
    </row>
    <row r="307" spans="1:37" s="9" customFormat="1" ht="15">
      <c r="A307" s="1">
        <v>1</v>
      </c>
      <c r="C307" s="395"/>
      <c r="D307" s="396"/>
      <c r="E307" s="397"/>
      <c r="F307" s="397"/>
      <c r="G307" s="397"/>
      <c r="H307" s="397"/>
      <c r="I307" s="397"/>
      <c r="J307" s="397"/>
      <c r="K307" s="397"/>
      <c r="L307" s="397"/>
      <c r="M307" s="397"/>
      <c r="O307" s="369" t="s">
        <v>743</v>
      </c>
      <c r="P307" s="94" t="s">
        <v>80</v>
      </c>
      <c r="Q307" s="370"/>
      <c r="R307" s="103">
        <f t="shared" si="15"/>
        <v>2036.43</v>
      </c>
      <c r="S307" s="370"/>
      <c r="T307" s="182">
        <v>2036.43</v>
      </c>
      <c r="U307" s="370"/>
      <c r="V307" s="326"/>
      <c r="W307" s="370"/>
      <c r="X307" s="103"/>
      <c r="Y307" s="336">
        <v>38716</v>
      </c>
      <c r="Z307" s="103">
        <v>12</v>
      </c>
      <c r="AA307" s="336" t="s">
        <v>739</v>
      </c>
      <c r="AB307" s="98" t="s">
        <v>113</v>
      </c>
      <c r="AC307" s="99">
        <v>1</v>
      </c>
      <c r="AD307" s="369" t="str">
        <f t="shared" si="16"/>
        <v>IMPRIMANTA F*2190 A3</v>
      </c>
      <c r="AE307" s="371" t="s">
        <v>459</v>
      </c>
      <c r="AF307" s="372" t="s">
        <v>749</v>
      </c>
      <c r="AG307" s="370"/>
      <c r="AH307" s="103">
        <f t="shared" si="14"/>
        <v>2036.43</v>
      </c>
      <c r="AI307" s="184">
        <v>4</v>
      </c>
      <c r="AJ307" s="184"/>
      <c r="AK307" s="373">
        <v>1</v>
      </c>
    </row>
    <row r="308" spans="1:37" s="9" customFormat="1" ht="15">
      <c r="A308" s="1">
        <v>1</v>
      </c>
      <c r="C308" s="395"/>
      <c r="D308" s="396"/>
      <c r="E308" s="397"/>
      <c r="F308" s="397"/>
      <c r="G308" s="397"/>
      <c r="H308" s="397"/>
      <c r="I308" s="397"/>
      <c r="J308" s="397"/>
      <c r="K308" s="397"/>
      <c r="L308" s="397"/>
      <c r="M308" s="397"/>
      <c r="O308" s="369" t="s">
        <v>743</v>
      </c>
      <c r="P308" s="94" t="s">
        <v>80</v>
      </c>
      <c r="Q308" s="370"/>
      <c r="R308" s="103">
        <f t="shared" si="15"/>
        <v>2036.43</v>
      </c>
      <c r="S308" s="370"/>
      <c r="T308" s="182">
        <v>2036.43</v>
      </c>
      <c r="U308" s="370"/>
      <c r="V308" s="326"/>
      <c r="W308" s="370"/>
      <c r="X308" s="103"/>
      <c r="Y308" s="336">
        <v>38716</v>
      </c>
      <c r="Z308" s="103">
        <v>12</v>
      </c>
      <c r="AA308" s="336" t="s">
        <v>739</v>
      </c>
      <c r="AB308" s="98" t="s">
        <v>113</v>
      </c>
      <c r="AC308" s="99">
        <v>1</v>
      </c>
      <c r="AD308" s="369" t="str">
        <f t="shared" si="16"/>
        <v>IMPRIMANTA F*2190 A3</v>
      </c>
      <c r="AE308" s="371" t="s">
        <v>459</v>
      </c>
      <c r="AF308" s="372" t="s">
        <v>750</v>
      </c>
      <c r="AG308" s="370"/>
      <c r="AH308" s="103">
        <f t="shared" si="14"/>
        <v>2036.43</v>
      </c>
      <c r="AI308" s="184">
        <v>4</v>
      </c>
      <c r="AJ308" s="184"/>
      <c r="AK308" s="373">
        <v>1</v>
      </c>
    </row>
    <row r="309" spans="1:37" s="9" customFormat="1" ht="15">
      <c r="A309" s="1">
        <v>1</v>
      </c>
      <c r="C309" s="395"/>
      <c r="D309" s="396"/>
      <c r="E309" s="397"/>
      <c r="F309" s="397"/>
      <c r="G309" s="397"/>
      <c r="H309" s="397"/>
      <c r="I309" s="397"/>
      <c r="J309" s="397"/>
      <c r="K309" s="397"/>
      <c r="L309" s="397"/>
      <c r="M309" s="397"/>
      <c r="O309" s="369" t="s">
        <v>743</v>
      </c>
      <c r="P309" s="94" t="s">
        <v>80</v>
      </c>
      <c r="Q309" s="370"/>
      <c r="R309" s="103">
        <f t="shared" si="15"/>
        <v>2036.43</v>
      </c>
      <c r="S309" s="370"/>
      <c r="T309" s="182">
        <v>2036.43</v>
      </c>
      <c r="U309" s="370"/>
      <c r="V309" s="326"/>
      <c r="W309" s="370"/>
      <c r="X309" s="103"/>
      <c r="Y309" s="336">
        <v>38716</v>
      </c>
      <c r="Z309" s="103">
        <v>12</v>
      </c>
      <c r="AA309" s="336" t="s">
        <v>739</v>
      </c>
      <c r="AB309" s="98" t="s">
        <v>113</v>
      </c>
      <c r="AC309" s="99">
        <v>1</v>
      </c>
      <c r="AD309" s="369" t="str">
        <f t="shared" si="16"/>
        <v>IMPRIMANTA F*2190 A3</v>
      </c>
      <c r="AE309" s="371" t="s">
        <v>459</v>
      </c>
      <c r="AF309" s="372" t="s">
        <v>751</v>
      </c>
      <c r="AG309" s="370"/>
      <c r="AH309" s="103">
        <f t="shared" si="14"/>
        <v>2036.43</v>
      </c>
      <c r="AI309" s="184">
        <v>4</v>
      </c>
      <c r="AJ309" s="184"/>
      <c r="AK309" s="373">
        <v>1</v>
      </c>
    </row>
    <row r="310" spans="1:37" s="9" customFormat="1" ht="15">
      <c r="A310" s="1">
        <v>1</v>
      </c>
      <c r="C310" s="395"/>
      <c r="D310" s="396"/>
      <c r="E310" s="397"/>
      <c r="F310" s="397"/>
      <c r="G310" s="397"/>
      <c r="H310" s="397"/>
      <c r="I310" s="397"/>
      <c r="J310" s="397"/>
      <c r="K310" s="397"/>
      <c r="L310" s="397"/>
      <c r="M310" s="397"/>
      <c r="O310" s="369" t="s">
        <v>743</v>
      </c>
      <c r="P310" s="94" t="s">
        <v>80</v>
      </c>
      <c r="Q310" s="370"/>
      <c r="R310" s="103">
        <f t="shared" si="15"/>
        <v>2036.43</v>
      </c>
      <c r="S310" s="370"/>
      <c r="T310" s="182">
        <v>2036.43</v>
      </c>
      <c r="U310" s="370"/>
      <c r="V310" s="326"/>
      <c r="W310" s="370"/>
      <c r="X310" s="103"/>
      <c r="Y310" s="336">
        <v>38716</v>
      </c>
      <c r="Z310" s="103">
        <v>12</v>
      </c>
      <c r="AA310" s="336" t="s">
        <v>739</v>
      </c>
      <c r="AB310" s="98" t="s">
        <v>113</v>
      </c>
      <c r="AC310" s="99">
        <v>1</v>
      </c>
      <c r="AD310" s="369" t="str">
        <f t="shared" si="16"/>
        <v>IMPRIMANTA F*2190 A3</v>
      </c>
      <c r="AE310" s="371" t="s">
        <v>459</v>
      </c>
      <c r="AF310" s="372" t="s">
        <v>752</v>
      </c>
      <c r="AG310" s="370"/>
      <c r="AH310" s="103">
        <f t="shared" si="14"/>
        <v>2036.43</v>
      </c>
      <c r="AI310" s="184">
        <v>4</v>
      </c>
      <c r="AJ310" s="184"/>
      <c r="AK310" s="373">
        <v>1</v>
      </c>
    </row>
    <row r="311" spans="1:37" s="9" customFormat="1" ht="15">
      <c r="A311" s="1">
        <v>1</v>
      </c>
      <c r="C311" s="395"/>
      <c r="D311" s="396"/>
      <c r="E311" s="397"/>
      <c r="F311" s="397"/>
      <c r="G311" s="397"/>
      <c r="H311" s="397"/>
      <c r="I311" s="397"/>
      <c r="J311" s="397"/>
      <c r="K311" s="397"/>
      <c r="L311" s="397"/>
      <c r="M311" s="397"/>
      <c r="O311" s="369" t="s">
        <v>743</v>
      </c>
      <c r="P311" s="94" t="s">
        <v>80</v>
      </c>
      <c r="Q311" s="370"/>
      <c r="R311" s="103">
        <f t="shared" si="15"/>
        <v>2036.43</v>
      </c>
      <c r="S311" s="370"/>
      <c r="T311" s="182">
        <v>2036.43</v>
      </c>
      <c r="U311" s="370"/>
      <c r="V311" s="326"/>
      <c r="W311" s="370"/>
      <c r="X311" s="103"/>
      <c r="Y311" s="336">
        <v>38716</v>
      </c>
      <c r="Z311" s="103">
        <v>12</v>
      </c>
      <c r="AA311" s="336" t="s">
        <v>739</v>
      </c>
      <c r="AB311" s="98" t="s">
        <v>113</v>
      </c>
      <c r="AC311" s="99">
        <v>1</v>
      </c>
      <c r="AD311" s="369" t="str">
        <f t="shared" si="16"/>
        <v>IMPRIMANTA F*2190 A3</v>
      </c>
      <c r="AE311" s="371" t="s">
        <v>459</v>
      </c>
      <c r="AF311" s="372" t="s">
        <v>753</v>
      </c>
      <c r="AG311" s="370"/>
      <c r="AH311" s="103">
        <f t="shared" si="14"/>
        <v>2036.43</v>
      </c>
      <c r="AI311" s="184">
        <v>4</v>
      </c>
      <c r="AJ311" s="184"/>
      <c r="AK311" s="373">
        <v>1</v>
      </c>
    </row>
    <row r="312" spans="1:37" s="9" customFormat="1" ht="15">
      <c r="A312" s="1">
        <v>1</v>
      </c>
      <c r="C312" s="395"/>
      <c r="D312" s="396"/>
      <c r="E312" s="397"/>
      <c r="F312" s="397"/>
      <c r="G312" s="397"/>
      <c r="H312" s="397"/>
      <c r="I312" s="397"/>
      <c r="J312" s="397"/>
      <c r="K312" s="397"/>
      <c r="L312" s="397"/>
      <c r="M312" s="397"/>
      <c r="O312" s="369" t="s">
        <v>743</v>
      </c>
      <c r="P312" s="94" t="s">
        <v>80</v>
      </c>
      <c r="Q312" s="370"/>
      <c r="R312" s="103">
        <f t="shared" si="15"/>
        <v>2036.43</v>
      </c>
      <c r="S312" s="370"/>
      <c r="T312" s="182">
        <v>2036.43</v>
      </c>
      <c r="U312" s="370"/>
      <c r="V312" s="326"/>
      <c r="W312" s="370"/>
      <c r="X312" s="103"/>
      <c r="Y312" s="336">
        <v>38716</v>
      </c>
      <c r="Z312" s="103">
        <v>12</v>
      </c>
      <c r="AA312" s="336" t="s">
        <v>739</v>
      </c>
      <c r="AB312" s="98" t="s">
        <v>113</v>
      </c>
      <c r="AC312" s="99">
        <v>1</v>
      </c>
      <c r="AD312" s="369" t="str">
        <f t="shared" si="16"/>
        <v>IMPRIMANTA F*2190 A3</v>
      </c>
      <c r="AE312" s="371" t="s">
        <v>459</v>
      </c>
      <c r="AF312" s="372" t="s">
        <v>754</v>
      </c>
      <c r="AG312" s="370"/>
      <c r="AH312" s="103">
        <f t="shared" si="14"/>
        <v>2036.43</v>
      </c>
      <c r="AI312" s="184">
        <v>4</v>
      </c>
      <c r="AJ312" s="184"/>
      <c r="AK312" s="373">
        <v>1</v>
      </c>
    </row>
    <row r="313" spans="1:37" s="9" customFormat="1" ht="15">
      <c r="A313" s="1">
        <v>1</v>
      </c>
      <c r="C313" s="395"/>
      <c r="D313" s="396"/>
      <c r="E313" s="397"/>
      <c r="F313" s="397"/>
      <c r="G313" s="397"/>
      <c r="H313" s="397"/>
      <c r="I313" s="397"/>
      <c r="J313" s="397"/>
      <c r="K313" s="397"/>
      <c r="L313" s="397"/>
      <c r="M313" s="397"/>
      <c r="O313" s="369" t="s">
        <v>743</v>
      </c>
      <c r="P313" s="94" t="s">
        <v>80</v>
      </c>
      <c r="Q313" s="370"/>
      <c r="R313" s="103">
        <f t="shared" si="15"/>
        <v>2036.43</v>
      </c>
      <c r="S313" s="370"/>
      <c r="T313" s="182">
        <v>2036.43</v>
      </c>
      <c r="U313" s="370"/>
      <c r="V313" s="326"/>
      <c r="W313" s="370"/>
      <c r="X313" s="103"/>
      <c r="Y313" s="336">
        <v>38716</v>
      </c>
      <c r="Z313" s="103">
        <v>12</v>
      </c>
      <c r="AA313" s="336" t="s">
        <v>739</v>
      </c>
      <c r="AB313" s="98" t="s">
        <v>113</v>
      </c>
      <c r="AC313" s="99">
        <v>1</v>
      </c>
      <c r="AD313" s="369" t="str">
        <f t="shared" si="16"/>
        <v>IMPRIMANTA F*2190 A3</v>
      </c>
      <c r="AE313" s="371" t="s">
        <v>459</v>
      </c>
      <c r="AF313" s="372" t="s">
        <v>755</v>
      </c>
      <c r="AG313" s="370"/>
      <c r="AH313" s="103">
        <f t="shared" si="14"/>
        <v>2036.43</v>
      </c>
      <c r="AI313" s="184">
        <v>4</v>
      </c>
      <c r="AJ313" s="184"/>
      <c r="AK313" s="373">
        <v>1</v>
      </c>
    </row>
    <row r="314" spans="1:37" s="9" customFormat="1" ht="15">
      <c r="A314" s="1">
        <v>1</v>
      </c>
      <c r="C314" s="395"/>
      <c r="D314" s="396"/>
      <c r="E314" s="397"/>
      <c r="F314" s="397"/>
      <c r="G314" s="397"/>
      <c r="H314" s="397"/>
      <c r="I314" s="397"/>
      <c r="J314" s="397"/>
      <c r="K314" s="397"/>
      <c r="L314" s="397"/>
      <c r="M314" s="397"/>
      <c r="O314" s="369" t="s">
        <v>743</v>
      </c>
      <c r="P314" s="94" t="s">
        <v>80</v>
      </c>
      <c r="Q314" s="370"/>
      <c r="R314" s="103">
        <f t="shared" si="15"/>
        <v>2036.43</v>
      </c>
      <c r="S314" s="370"/>
      <c r="T314" s="182">
        <v>2036.43</v>
      </c>
      <c r="U314" s="370"/>
      <c r="V314" s="326"/>
      <c r="W314" s="370"/>
      <c r="X314" s="103"/>
      <c r="Y314" s="336">
        <v>38716</v>
      </c>
      <c r="Z314" s="103">
        <v>12</v>
      </c>
      <c r="AA314" s="336" t="s">
        <v>739</v>
      </c>
      <c r="AB314" s="98" t="s">
        <v>113</v>
      </c>
      <c r="AC314" s="99">
        <v>1</v>
      </c>
      <c r="AD314" s="369" t="str">
        <f t="shared" si="16"/>
        <v>IMPRIMANTA F*2190 A3</v>
      </c>
      <c r="AE314" s="371" t="s">
        <v>459</v>
      </c>
      <c r="AF314" s="372" t="s">
        <v>756</v>
      </c>
      <c r="AG314" s="370"/>
      <c r="AH314" s="103">
        <f t="shared" si="14"/>
        <v>2036.43</v>
      </c>
      <c r="AI314" s="184">
        <v>4</v>
      </c>
      <c r="AJ314" s="184"/>
      <c r="AK314" s="373">
        <v>1</v>
      </c>
    </row>
    <row r="315" spans="1:37" s="9" customFormat="1" ht="15">
      <c r="A315" s="1">
        <v>1</v>
      </c>
      <c r="C315" s="395"/>
      <c r="D315" s="396"/>
      <c r="E315" s="397"/>
      <c r="F315" s="397"/>
      <c r="G315" s="397"/>
      <c r="H315" s="397"/>
      <c r="I315" s="397"/>
      <c r="J315" s="397"/>
      <c r="K315" s="397"/>
      <c r="L315" s="397"/>
      <c r="M315" s="397"/>
      <c r="O315" s="369" t="s">
        <v>743</v>
      </c>
      <c r="P315" s="94" t="s">
        <v>80</v>
      </c>
      <c r="Q315" s="370"/>
      <c r="R315" s="103">
        <f t="shared" si="15"/>
        <v>2036.43</v>
      </c>
      <c r="S315" s="370"/>
      <c r="T315" s="182">
        <v>2036.43</v>
      </c>
      <c r="U315" s="370"/>
      <c r="V315" s="326"/>
      <c r="W315" s="370"/>
      <c r="X315" s="103"/>
      <c r="Y315" s="336">
        <v>38716</v>
      </c>
      <c r="Z315" s="103">
        <v>12</v>
      </c>
      <c r="AA315" s="336" t="s">
        <v>739</v>
      </c>
      <c r="AB315" s="98" t="s">
        <v>113</v>
      </c>
      <c r="AC315" s="99">
        <v>1</v>
      </c>
      <c r="AD315" s="369" t="str">
        <f t="shared" si="16"/>
        <v>IMPRIMANTA F*2190 A3</v>
      </c>
      <c r="AE315" s="371" t="s">
        <v>459</v>
      </c>
      <c r="AF315" s="372" t="s">
        <v>757</v>
      </c>
      <c r="AG315" s="370"/>
      <c r="AH315" s="103">
        <f t="shared" si="14"/>
        <v>2036.43</v>
      </c>
      <c r="AI315" s="184">
        <v>4</v>
      </c>
      <c r="AJ315" s="184"/>
      <c r="AK315" s="373">
        <v>1</v>
      </c>
    </row>
    <row r="316" spans="1:37" s="9" customFormat="1" ht="15">
      <c r="A316" s="1">
        <v>1</v>
      </c>
      <c r="C316" s="395"/>
      <c r="D316" s="396"/>
      <c r="E316" s="397"/>
      <c r="F316" s="397"/>
      <c r="G316" s="397"/>
      <c r="H316" s="397"/>
      <c r="I316" s="397"/>
      <c r="J316" s="397"/>
      <c r="K316" s="397"/>
      <c r="L316" s="397"/>
      <c r="M316" s="397"/>
      <c r="O316" s="369" t="s">
        <v>743</v>
      </c>
      <c r="P316" s="94" t="s">
        <v>80</v>
      </c>
      <c r="Q316" s="370"/>
      <c r="R316" s="103">
        <f t="shared" si="15"/>
        <v>2036.43</v>
      </c>
      <c r="S316" s="370"/>
      <c r="T316" s="182">
        <v>2036.43</v>
      </c>
      <c r="U316" s="370"/>
      <c r="V316" s="326"/>
      <c r="W316" s="370"/>
      <c r="X316" s="103"/>
      <c r="Y316" s="336">
        <v>38716</v>
      </c>
      <c r="Z316" s="103">
        <v>12</v>
      </c>
      <c r="AA316" s="336" t="s">
        <v>739</v>
      </c>
      <c r="AB316" s="98" t="s">
        <v>113</v>
      </c>
      <c r="AC316" s="99">
        <v>1</v>
      </c>
      <c r="AD316" s="369" t="str">
        <f t="shared" si="16"/>
        <v>IMPRIMANTA F*2190 A3</v>
      </c>
      <c r="AE316" s="371" t="s">
        <v>459</v>
      </c>
      <c r="AF316" s="372" t="s">
        <v>758</v>
      </c>
      <c r="AG316" s="370"/>
      <c r="AH316" s="103">
        <f t="shared" si="14"/>
        <v>2036.43</v>
      </c>
      <c r="AI316" s="184">
        <v>4</v>
      </c>
      <c r="AJ316" s="184"/>
      <c r="AK316" s="373">
        <v>1</v>
      </c>
    </row>
    <row r="317" spans="1:37" s="9" customFormat="1" ht="15">
      <c r="A317" s="1">
        <v>1</v>
      </c>
      <c r="C317" s="395"/>
      <c r="D317" s="396"/>
      <c r="E317" s="397"/>
      <c r="F317" s="397"/>
      <c r="G317" s="397"/>
      <c r="H317" s="397"/>
      <c r="I317" s="397"/>
      <c r="J317" s="397"/>
      <c r="K317" s="397"/>
      <c r="L317" s="397"/>
      <c r="M317" s="397"/>
      <c r="O317" s="369" t="s">
        <v>743</v>
      </c>
      <c r="P317" s="94" t="s">
        <v>80</v>
      </c>
      <c r="Q317" s="370"/>
      <c r="R317" s="103">
        <f t="shared" si="15"/>
        <v>2036.43</v>
      </c>
      <c r="S317" s="370"/>
      <c r="T317" s="182">
        <v>2036.43</v>
      </c>
      <c r="U317" s="370"/>
      <c r="V317" s="326"/>
      <c r="W317" s="370"/>
      <c r="X317" s="103"/>
      <c r="Y317" s="336">
        <v>38716</v>
      </c>
      <c r="Z317" s="103">
        <v>12</v>
      </c>
      <c r="AA317" s="336" t="s">
        <v>739</v>
      </c>
      <c r="AB317" s="98" t="s">
        <v>113</v>
      </c>
      <c r="AC317" s="99">
        <v>1</v>
      </c>
      <c r="AD317" s="369" t="str">
        <f t="shared" si="16"/>
        <v>IMPRIMANTA F*2190 A3</v>
      </c>
      <c r="AE317" s="371" t="s">
        <v>459</v>
      </c>
      <c r="AF317" s="372" t="s">
        <v>759</v>
      </c>
      <c r="AG317" s="370"/>
      <c r="AH317" s="103">
        <f t="shared" si="14"/>
        <v>2036.43</v>
      </c>
      <c r="AI317" s="184">
        <v>4</v>
      </c>
      <c r="AJ317" s="184"/>
      <c r="AK317" s="373">
        <v>1</v>
      </c>
    </row>
    <row r="318" spans="1:37" s="9" customFormat="1" ht="15">
      <c r="A318" s="1">
        <v>1</v>
      </c>
      <c r="C318" s="395"/>
      <c r="D318" s="396"/>
      <c r="E318" s="397"/>
      <c r="F318" s="397"/>
      <c r="G318" s="397"/>
      <c r="H318" s="397"/>
      <c r="I318" s="397"/>
      <c r="J318" s="397"/>
      <c r="K318" s="397"/>
      <c r="L318" s="397"/>
      <c r="M318" s="397"/>
      <c r="O318" s="369" t="s">
        <v>743</v>
      </c>
      <c r="P318" s="94" t="s">
        <v>80</v>
      </c>
      <c r="Q318" s="370"/>
      <c r="R318" s="103">
        <f t="shared" si="15"/>
        <v>2036.43</v>
      </c>
      <c r="S318" s="370"/>
      <c r="T318" s="182">
        <v>2036.43</v>
      </c>
      <c r="U318" s="370"/>
      <c r="V318" s="326"/>
      <c r="W318" s="370"/>
      <c r="X318" s="103"/>
      <c r="Y318" s="336">
        <v>38716</v>
      </c>
      <c r="Z318" s="103">
        <v>12</v>
      </c>
      <c r="AA318" s="336" t="s">
        <v>739</v>
      </c>
      <c r="AB318" s="98" t="s">
        <v>113</v>
      </c>
      <c r="AC318" s="99">
        <v>1</v>
      </c>
      <c r="AD318" s="369" t="str">
        <f t="shared" si="16"/>
        <v>IMPRIMANTA F*2190 A3</v>
      </c>
      <c r="AE318" s="371" t="s">
        <v>459</v>
      </c>
      <c r="AF318" s="372" t="s">
        <v>760</v>
      </c>
      <c r="AG318" s="370"/>
      <c r="AH318" s="103">
        <f t="shared" si="14"/>
        <v>2036.43</v>
      </c>
      <c r="AI318" s="184">
        <v>4</v>
      </c>
      <c r="AJ318" s="184"/>
      <c r="AK318" s="373">
        <v>1</v>
      </c>
    </row>
    <row r="319" spans="1:37" s="9" customFormat="1" ht="15">
      <c r="A319" s="1">
        <v>1</v>
      </c>
      <c r="C319" s="395"/>
      <c r="D319" s="396"/>
      <c r="E319" s="397"/>
      <c r="F319" s="397"/>
      <c r="G319" s="397"/>
      <c r="H319" s="397"/>
      <c r="I319" s="397"/>
      <c r="J319" s="397"/>
      <c r="K319" s="397"/>
      <c r="L319" s="397"/>
      <c r="M319" s="397"/>
      <c r="O319" s="369" t="s">
        <v>743</v>
      </c>
      <c r="P319" s="94" t="s">
        <v>80</v>
      </c>
      <c r="Q319" s="370"/>
      <c r="R319" s="103">
        <f t="shared" si="15"/>
        <v>2036.43</v>
      </c>
      <c r="S319" s="370"/>
      <c r="T319" s="182">
        <v>2036.43</v>
      </c>
      <c r="U319" s="370"/>
      <c r="V319" s="326"/>
      <c r="W319" s="370"/>
      <c r="X319" s="103"/>
      <c r="Y319" s="336">
        <v>38716</v>
      </c>
      <c r="Z319" s="103">
        <v>12</v>
      </c>
      <c r="AA319" s="336" t="s">
        <v>739</v>
      </c>
      <c r="AB319" s="98" t="s">
        <v>113</v>
      </c>
      <c r="AC319" s="99">
        <v>1</v>
      </c>
      <c r="AD319" s="369" t="str">
        <f t="shared" si="16"/>
        <v>IMPRIMANTA F*2190 A3</v>
      </c>
      <c r="AE319" s="371" t="s">
        <v>459</v>
      </c>
      <c r="AF319" s="372" t="s">
        <v>761</v>
      </c>
      <c r="AG319" s="370"/>
      <c r="AH319" s="103">
        <f t="shared" si="14"/>
        <v>2036.43</v>
      </c>
      <c r="AI319" s="184">
        <v>4</v>
      </c>
      <c r="AJ319" s="184"/>
      <c r="AK319" s="373">
        <v>1</v>
      </c>
    </row>
    <row r="320" spans="1:37" s="9" customFormat="1" ht="15">
      <c r="A320" s="1">
        <v>1</v>
      </c>
      <c r="C320" s="395"/>
      <c r="D320" s="396"/>
      <c r="E320" s="397"/>
      <c r="F320" s="397"/>
      <c r="G320" s="397"/>
      <c r="H320" s="397"/>
      <c r="I320" s="397"/>
      <c r="J320" s="397"/>
      <c r="K320" s="397"/>
      <c r="L320" s="397"/>
      <c r="M320" s="397"/>
      <c r="O320" s="369" t="s">
        <v>743</v>
      </c>
      <c r="P320" s="94" t="s">
        <v>80</v>
      </c>
      <c r="Q320" s="370"/>
      <c r="R320" s="103">
        <f t="shared" si="15"/>
        <v>2036.43</v>
      </c>
      <c r="S320" s="370"/>
      <c r="T320" s="182">
        <v>2036.43</v>
      </c>
      <c r="U320" s="370"/>
      <c r="V320" s="326"/>
      <c r="W320" s="370"/>
      <c r="X320" s="103"/>
      <c r="Y320" s="336">
        <v>38716</v>
      </c>
      <c r="Z320" s="103">
        <v>12</v>
      </c>
      <c r="AA320" s="336" t="s">
        <v>739</v>
      </c>
      <c r="AB320" s="98" t="s">
        <v>113</v>
      </c>
      <c r="AC320" s="99">
        <v>1</v>
      </c>
      <c r="AD320" s="369" t="str">
        <f t="shared" si="16"/>
        <v>IMPRIMANTA F*2190 A3</v>
      </c>
      <c r="AE320" s="371" t="s">
        <v>459</v>
      </c>
      <c r="AF320" s="372" t="s">
        <v>762</v>
      </c>
      <c r="AG320" s="370"/>
      <c r="AH320" s="103">
        <f t="shared" si="14"/>
        <v>2036.43</v>
      </c>
      <c r="AI320" s="184">
        <v>4</v>
      </c>
      <c r="AJ320" s="184"/>
      <c r="AK320" s="373">
        <v>1</v>
      </c>
    </row>
    <row r="321" spans="1:37" s="9" customFormat="1" ht="15">
      <c r="A321" s="1">
        <v>1</v>
      </c>
      <c r="C321" s="395"/>
      <c r="D321" s="396"/>
      <c r="E321" s="397"/>
      <c r="F321" s="397"/>
      <c r="G321" s="397"/>
      <c r="H321" s="397"/>
      <c r="I321" s="397"/>
      <c r="J321" s="397"/>
      <c r="K321" s="397"/>
      <c r="L321" s="397"/>
      <c r="M321" s="397"/>
      <c r="O321" s="369" t="s">
        <v>743</v>
      </c>
      <c r="P321" s="94" t="s">
        <v>80</v>
      </c>
      <c r="Q321" s="370"/>
      <c r="R321" s="103">
        <f t="shared" si="15"/>
        <v>2036.43</v>
      </c>
      <c r="S321" s="370"/>
      <c r="T321" s="182">
        <v>2036.43</v>
      </c>
      <c r="U321" s="370"/>
      <c r="V321" s="326"/>
      <c r="W321" s="370"/>
      <c r="X321" s="103"/>
      <c r="Y321" s="336">
        <v>38716</v>
      </c>
      <c r="Z321" s="103">
        <v>12</v>
      </c>
      <c r="AA321" s="336" t="s">
        <v>739</v>
      </c>
      <c r="AB321" s="98" t="s">
        <v>113</v>
      </c>
      <c r="AC321" s="99">
        <v>1</v>
      </c>
      <c r="AD321" s="369" t="str">
        <f t="shared" si="16"/>
        <v>IMPRIMANTA F*2190 A3</v>
      </c>
      <c r="AE321" s="371" t="s">
        <v>459</v>
      </c>
      <c r="AF321" s="372" t="s">
        <v>763</v>
      </c>
      <c r="AG321" s="370"/>
      <c r="AH321" s="103">
        <f t="shared" si="14"/>
        <v>2036.43</v>
      </c>
      <c r="AI321" s="184">
        <v>4</v>
      </c>
      <c r="AJ321" s="184"/>
      <c r="AK321" s="373">
        <v>1</v>
      </c>
    </row>
    <row r="322" spans="1:37" s="9" customFormat="1" ht="15">
      <c r="A322" s="1">
        <v>1</v>
      </c>
      <c r="C322" s="395"/>
      <c r="D322" s="396"/>
      <c r="E322" s="397"/>
      <c r="F322" s="397"/>
      <c r="G322" s="397"/>
      <c r="H322" s="397"/>
      <c r="I322" s="397"/>
      <c r="J322" s="397"/>
      <c r="K322" s="397"/>
      <c r="L322" s="397"/>
      <c r="M322" s="397"/>
      <c r="O322" s="369" t="s">
        <v>743</v>
      </c>
      <c r="P322" s="94" t="s">
        <v>80</v>
      </c>
      <c r="Q322" s="370"/>
      <c r="R322" s="103">
        <f t="shared" si="15"/>
        <v>2036.43</v>
      </c>
      <c r="S322" s="370"/>
      <c r="T322" s="182">
        <v>2036.43</v>
      </c>
      <c r="U322" s="370"/>
      <c r="V322" s="326"/>
      <c r="W322" s="370"/>
      <c r="X322" s="103"/>
      <c r="Y322" s="336">
        <v>38716</v>
      </c>
      <c r="Z322" s="103">
        <v>12</v>
      </c>
      <c r="AA322" s="336" t="s">
        <v>739</v>
      </c>
      <c r="AB322" s="98" t="s">
        <v>113</v>
      </c>
      <c r="AC322" s="99">
        <v>1</v>
      </c>
      <c r="AD322" s="369" t="str">
        <f t="shared" si="16"/>
        <v>IMPRIMANTA F*2190 A3</v>
      </c>
      <c r="AE322" s="371" t="s">
        <v>459</v>
      </c>
      <c r="AF322" s="372" t="s">
        <v>764</v>
      </c>
      <c r="AG322" s="370"/>
      <c r="AH322" s="103">
        <f t="shared" si="14"/>
        <v>2036.43</v>
      </c>
      <c r="AI322" s="184">
        <v>4</v>
      </c>
      <c r="AJ322" s="184"/>
      <c r="AK322" s="373">
        <v>1</v>
      </c>
    </row>
    <row r="323" spans="1:37" s="9" customFormat="1" ht="15">
      <c r="A323" s="1">
        <v>1</v>
      </c>
      <c r="C323" s="395"/>
      <c r="D323" s="396"/>
      <c r="E323" s="397"/>
      <c r="F323" s="397"/>
      <c r="G323" s="397"/>
      <c r="H323" s="397"/>
      <c r="I323" s="397"/>
      <c r="J323" s="397"/>
      <c r="K323" s="397"/>
      <c r="L323" s="397"/>
      <c r="M323" s="397"/>
      <c r="O323" s="369" t="s">
        <v>743</v>
      </c>
      <c r="P323" s="94" t="s">
        <v>80</v>
      </c>
      <c r="Q323" s="370"/>
      <c r="R323" s="103">
        <f t="shared" si="15"/>
        <v>2036.43</v>
      </c>
      <c r="S323" s="370"/>
      <c r="T323" s="182">
        <v>2036.43</v>
      </c>
      <c r="U323" s="370"/>
      <c r="V323" s="326"/>
      <c r="W323" s="370"/>
      <c r="X323" s="103"/>
      <c r="Y323" s="336">
        <v>38716</v>
      </c>
      <c r="Z323" s="103">
        <v>12</v>
      </c>
      <c r="AA323" s="336" t="s">
        <v>739</v>
      </c>
      <c r="AB323" s="98" t="s">
        <v>113</v>
      </c>
      <c r="AC323" s="99">
        <v>1</v>
      </c>
      <c r="AD323" s="369" t="str">
        <f t="shared" si="16"/>
        <v>IMPRIMANTA F*2190 A3</v>
      </c>
      <c r="AE323" s="371" t="s">
        <v>459</v>
      </c>
      <c r="AF323" s="372" t="s">
        <v>765</v>
      </c>
      <c r="AG323" s="370"/>
      <c r="AH323" s="103">
        <f t="shared" si="14"/>
        <v>2036.43</v>
      </c>
      <c r="AI323" s="184">
        <v>4</v>
      </c>
      <c r="AJ323" s="184"/>
      <c r="AK323" s="373">
        <v>1</v>
      </c>
    </row>
    <row r="324" spans="1:37" s="9" customFormat="1" ht="15">
      <c r="A324" s="1">
        <v>1</v>
      </c>
      <c r="C324" s="395"/>
      <c r="D324" s="396"/>
      <c r="E324" s="397"/>
      <c r="F324" s="397"/>
      <c r="G324" s="397"/>
      <c r="H324" s="397"/>
      <c r="I324" s="397"/>
      <c r="J324" s="397"/>
      <c r="K324" s="397"/>
      <c r="L324" s="397"/>
      <c r="M324" s="397"/>
      <c r="O324" s="369" t="s">
        <v>743</v>
      </c>
      <c r="P324" s="94" t="s">
        <v>80</v>
      </c>
      <c r="Q324" s="370"/>
      <c r="R324" s="103">
        <f t="shared" si="15"/>
        <v>2036.43</v>
      </c>
      <c r="S324" s="370"/>
      <c r="T324" s="182">
        <v>2036.43</v>
      </c>
      <c r="U324" s="370"/>
      <c r="V324" s="326"/>
      <c r="W324" s="370"/>
      <c r="X324" s="103"/>
      <c r="Y324" s="336">
        <v>38716</v>
      </c>
      <c r="Z324" s="103">
        <v>12</v>
      </c>
      <c r="AA324" s="336" t="s">
        <v>739</v>
      </c>
      <c r="AB324" s="98" t="s">
        <v>113</v>
      </c>
      <c r="AC324" s="99">
        <v>1</v>
      </c>
      <c r="AD324" s="369" t="str">
        <f t="shared" si="16"/>
        <v>IMPRIMANTA F*2190 A3</v>
      </c>
      <c r="AE324" s="371" t="s">
        <v>459</v>
      </c>
      <c r="AF324" s="372" t="s">
        <v>766</v>
      </c>
      <c r="AG324" s="370"/>
      <c r="AH324" s="103">
        <f t="shared" si="14"/>
        <v>2036.43</v>
      </c>
      <c r="AI324" s="184">
        <v>4</v>
      </c>
      <c r="AJ324" s="184"/>
      <c r="AK324" s="373">
        <v>1</v>
      </c>
    </row>
    <row r="325" spans="1:37" s="9" customFormat="1" ht="15">
      <c r="A325" s="1">
        <v>1</v>
      </c>
      <c r="C325" s="395"/>
      <c r="D325" s="396"/>
      <c r="E325" s="397"/>
      <c r="F325" s="397"/>
      <c r="G325" s="397"/>
      <c r="H325" s="397"/>
      <c r="I325" s="397"/>
      <c r="J325" s="397"/>
      <c r="K325" s="397"/>
      <c r="L325" s="397"/>
      <c r="M325" s="397"/>
      <c r="O325" s="369" t="s">
        <v>743</v>
      </c>
      <c r="P325" s="94" t="s">
        <v>80</v>
      </c>
      <c r="Q325" s="370"/>
      <c r="R325" s="103">
        <f t="shared" si="15"/>
        <v>2036.43</v>
      </c>
      <c r="S325" s="370"/>
      <c r="T325" s="182">
        <v>2036.43</v>
      </c>
      <c r="U325" s="370"/>
      <c r="V325" s="326"/>
      <c r="W325" s="370"/>
      <c r="X325" s="103"/>
      <c r="Y325" s="336">
        <v>38716</v>
      </c>
      <c r="Z325" s="103">
        <v>12</v>
      </c>
      <c r="AA325" s="336" t="s">
        <v>739</v>
      </c>
      <c r="AB325" s="98" t="s">
        <v>113</v>
      </c>
      <c r="AC325" s="99">
        <v>1</v>
      </c>
      <c r="AD325" s="369" t="str">
        <f t="shared" si="16"/>
        <v>IMPRIMANTA F*2190 A3</v>
      </c>
      <c r="AE325" s="371" t="s">
        <v>459</v>
      </c>
      <c r="AF325" s="372" t="s">
        <v>767</v>
      </c>
      <c r="AG325" s="370"/>
      <c r="AH325" s="103">
        <f t="shared" si="14"/>
        <v>2036.43</v>
      </c>
      <c r="AI325" s="184">
        <v>4</v>
      </c>
      <c r="AJ325" s="184"/>
      <c r="AK325" s="373">
        <v>1</v>
      </c>
    </row>
    <row r="326" spans="1:37" s="9" customFormat="1" ht="15">
      <c r="A326" s="1">
        <v>1</v>
      </c>
      <c r="C326" s="395"/>
      <c r="D326" s="396"/>
      <c r="E326" s="397"/>
      <c r="F326" s="397"/>
      <c r="G326" s="397"/>
      <c r="H326" s="397"/>
      <c r="I326" s="397"/>
      <c r="J326" s="397"/>
      <c r="K326" s="397"/>
      <c r="L326" s="397"/>
      <c r="M326" s="397"/>
      <c r="O326" s="369" t="s">
        <v>743</v>
      </c>
      <c r="P326" s="94" t="s">
        <v>80</v>
      </c>
      <c r="Q326" s="370"/>
      <c r="R326" s="103">
        <f t="shared" si="15"/>
        <v>2036.43</v>
      </c>
      <c r="S326" s="370"/>
      <c r="T326" s="182">
        <v>2036.43</v>
      </c>
      <c r="U326" s="370"/>
      <c r="V326" s="326"/>
      <c r="W326" s="370"/>
      <c r="X326" s="103"/>
      <c r="Y326" s="336">
        <v>38716</v>
      </c>
      <c r="Z326" s="103">
        <v>12</v>
      </c>
      <c r="AA326" s="336" t="s">
        <v>739</v>
      </c>
      <c r="AB326" s="98" t="s">
        <v>113</v>
      </c>
      <c r="AC326" s="99">
        <v>1</v>
      </c>
      <c r="AD326" s="369" t="str">
        <f t="shared" si="16"/>
        <v>IMPRIMANTA F*2190 A3</v>
      </c>
      <c r="AE326" s="371" t="s">
        <v>459</v>
      </c>
      <c r="AF326" s="372" t="s">
        <v>768</v>
      </c>
      <c r="AG326" s="370"/>
      <c r="AH326" s="103">
        <f t="shared" si="14"/>
        <v>2036.43</v>
      </c>
      <c r="AI326" s="184">
        <v>4</v>
      </c>
      <c r="AJ326" s="184"/>
      <c r="AK326" s="373">
        <v>1</v>
      </c>
    </row>
    <row r="327" spans="1:37" s="9" customFormat="1" ht="15">
      <c r="A327" s="1">
        <v>1</v>
      </c>
      <c r="C327" s="395"/>
      <c r="D327" s="396"/>
      <c r="E327" s="397"/>
      <c r="F327" s="397"/>
      <c r="G327" s="397"/>
      <c r="H327" s="397"/>
      <c r="I327" s="397"/>
      <c r="J327" s="397"/>
      <c r="K327" s="397"/>
      <c r="L327" s="397"/>
      <c r="M327" s="397"/>
      <c r="O327" s="369" t="s">
        <v>743</v>
      </c>
      <c r="P327" s="94" t="s">
        <v>80</v>
      </c>
      <c r="Q327" s="370"/>
      <c r="R327" s="103">
        <f t="shared" si="15"/>
        <v>2036.43</v>
      </c>
      <c r="S327" s="370"/>
      <c r="T327" s="182">
        <v>2036.43</v>
      </c>
      <c r="U327" s="370"/>
      <c r="V327" s="326"/>
      <c r="W327" s="370"/>
      <c r="X327" s="103"/>
      <c r="Y327" s="336">
        <v>38716</v>
      </c>
      <c r="Z327" s="103">
        <v>12</v>
      </c>
      <c r="AA327" s="336" t="s">
        <v>739</v>
      </c>
      <c r="AB327" s="98" t="s">
        <v>113</v>
      </c>
      <c r="AC327" s="99">
        <v>1</v>
      </c>
      <c r="AD327" s="369" t="str">
        <f t="shared" si="16"/>
        <v>IMPRIMANTA F*2190 A3</v>
      </c>
      <c r="AE327" s="371" t="s">
        <v>459</v>
      </c>
      <c r="AF327" s="372" t="s">
        <v>769</v>
      </c>
      <c r="AG327" s="370"/>
      <c r="AH327" s="103">
        <f t="shared" si="14"/>
        <v>2036.43</v>
      </c>
      <c r="AI327" s="184">
        <v>4</v>
      </c>
      <c r="AJ327" s="184"/>
      <c r="AK327" s="373">
        <v>1</v>
      </c>
    </row>
    <row r="328" spans="1:37" s="9" customFormat="1" ht="15">
      <c r="A328" s="1">
        <v>1</v>
      </c>
      <c r="C328" s="395"/>
      <c r="D328" s="396"/>
      <c r="E328" s="397"/>
      <c r="F328" s="397"/>
      <c r="G328" s="397"/>
      <c r="H328" s="397"/>
      <c r="I328" s="397"/>
      <c r="J328" s="397"/>
      <c r="K328" s="397"/>
      <c r="L328" s="397"/>
      <c r="M328" s="397"/>
      <c r="O328" s="369" t="s">
        <v>743</v>
      </c>
      <c r="P328" s="94" t="s">
        <v>80</v>
      </c>
      <c r="Q328" s="370"/>
      <c r="R328" s="103">
        <f t="shared" si="15"/>
        <v>2036.43</v>
      </c>
      <c r="S328" s="370"/>
      <c r="T328" s="182">
        <v>2036.43</v>
      </c>
      <c r="U328" s="370"/>
      <c r="V328" s="326"/>
      <c r="W328" s="370"/>
      <c r="X328" s="103"/>
      <c r="Y328" s="336">
        <v>38716</v>
      </c>
      <c r="Z328" s="103">
        <v>12</v>
      </c>
      <c r="AA328" s="336" t="s">
        <v>739</v>
      </c>
      <c r="AB328" s="98" t="s">
        <v>113</v>
      </c>
      <c r="AC328" s="99">
        <v>1</v>
      </c>
      <c r="AD328" s="369" t="str">
        <f t="shared" si="16"/>
        <v>IMPRIMANTA F*2190 A3</v>
      </c>
      <c r="AE328" s="371" t="s">
        <v>459</v>
      </c>
      <c r="AF328" s="372" t="s">
        <v>770</v>
      </c>
      <c r="AG328" s="370"/>
      <c r="AH328" s="103">
        <f t="shared" si="14"/>
        <v>2036.43</v>
      </c>
      <c r="AI328" s="184">
        <v>4</v>
      </c>
      <c r="AJ328" s="184"/>
      <c r="AK328" s="373">
        <v>1</v>
      </c>
    </row>
    <row r="329" spans="1:37" s="9" customFormat="1" ht="15">
      <c r="A329" s="1">
        <v>1</v>
      </c>
      <c r="C329" s="395"/>
      <c r="D329" s="396"/>
      <c r="E329" s="397"/>
      <c r="F329" s="397"/>
      <c r="G329" s="397"/>
      <c r="H329" s="397"/>
      <c r="I329" s="397"/>
      <c r="J329" s="397"/>
      <c r="K329" s="397"/>
      <c r="L329" s="397"/>
      <c r="M329" s="397"/>
      <c r="O329" s="369" t="s">
        <v>743</v>
      </c>
      <c r="P329" s="94" t="s">
        <v>80</v>
      </c>
      <c r="Q329" s="370"/>
      <c r="R329" s="103">
        <f t="shared" si="15"/>
        <v>2036.43</v>
      </c>
      <c r="S329" s="370"/>
      <c r="T329" s="182">
        <v>2036.43</v>
      </c>
      <c r="U329" s="370"/>
      <c r="V329" s="326"/>
      <c r="W329" s="370"/>
      <c r="X329" s="103"/>
      <c r="Y329" s="336">
        <v>38716</v>
      </c>
      <c r="Z329" s="103">
        <v>12</v>
      </c>
      <c r="AA329" s="336" t="s">
        <v>739</v>
      </c>
      <c r="AB329" s="98" t="s">
        <v>113</v>
      </c>
      <c r="AC329" s="99">
        <v>1</v>
      </c>
      <c r="AD329" s="369" t="str">
        <f t="shared" si="16"/>
        <v>IMPRIMANTA F*2190 A3</v>
      </c>
      <c r="AE329" s="371" t="s">
        <v>459</v>
      </c>
      <c r="AF329" s="372" t="s">
        <v>771</v>
      </c>
      <c r="AG329" s="370"/>
      <c r="AH329" s="103">
        <f t="shared" si="14"/>
        <v>2036.43</v>
      </c>
      <c r="AI329" s="184">
        <v>4</v>
      </c>
      <c r="AJ329" s="184"/>
      <c r="AK329" s="373">
        <v>1</v>
      </c>
    </row>
    <row r="330" spans="1:37" s="9" customFormat="1" ht="15">
      <c r="A330" s="1">
        <v>1</v>
      </c>
      <c r="C330" s="395"/>
      <c r="D330" s="396"/>
      <c r="E330" s="397"/>
      <c r="F330" s="397"/>
      <c r="G330" s="397"/>
      <c r="H330" s="397"/>
      <c r="I330" s="397"/>
      <c r="J330" s="397"/>
      <c r="K330" s="397"/>
      <c r="L330" s="397"/>
      <c r="M330" s="397"/>
      <c r="O330" s="369" t="s">
        <v>743</v>
      </c>
      <c r="P330" s="94" t="s">
        <v>80</v>
      </c>
      <c r="Q330" s="370"/>
      <c r="R330" s="103">
        <f t="shared" si="15"/>
        <v>2036.43</v>
      </c>
      <c r="S330" s="370"/>
      <c r="T330" s="182">
        <v>2036.43</v>
      </c>
      <c r="U330" s="370"/>
      <c r="V330" s="326"/>
      <c r="W330" s="370"/>
      <c r="X330" s="103"/>
      <c r="Y330" s="336">
        <v>38716</v>
      </c>
      <c r="Z330" s="103">
        <v>12</v>
      </c>
      <c r="AA330" s="336" t="s">
        <v>739</v>
      </c>
      <c r="AB330" s="98" t="s">
        <v>113</v>
      </c>
      <c r="AC330" s="99">
        <v>1</v>
      </c>
      <c r="AD330" s="369" t="str">
        <f t="shared" si="16"/>
        <v>IMPRIMANTA F*2190 A3</v>
      </c>
      <c r="AE330" s="371" t="s">
        <v>459</v>
      </c>
      <c r="AF330" s="372" t="s">
        <v>772</v>
      </c>
      <c r="AG330" s="370"/>
      <c r="AH330" s="103">
        <f t="shared" si="14"/>
        <v>2036.43</v>
      </c>
      <c r="AI330" s="184">
        <v>4</v>
      </c>
      <c r="AJ330" s="184"/>
      <c r="AK330" s="373">
        <v>1</v>
      </c>
    </row>
    <row r="331" spans="1:37" s="9" customFormat="1" ht="15">
      <c r="A331" s="1">
        <v>1</v>
      </c>
      <c r="C331" s="395"/>
      <c r="D331" s="396"/>
      <c r="E331" s="397"/>
      <c r="F331" s="397"/>
      <c r="G331" s="397"/>
      <c r="H331" s="397"/>
      <c r="I331" s="397"/>
      <c r="J331" s="397"/>
      <c r="K331" s="397"/>
      <c r="L331" s="397"/>
      <c r="M331" s="397"/>
      <c r="O331" s="369" t="s">
        <v>743</v>
      </c>
      <c r="P331" s="94" t="s">
        <v>80</v>
      </c>
      <c r="Q331" s="370"/>
      <c r="R331" s="103">
        <f t="shared" si="15"/>
        <v>2036.43</v>
      </c>
      <c r="S331" s="370"/>
      <c r="T331" s="182">
        <v>2036.43</v>
      </c>
      <c r="U331" s="370"/>
      <c r="V331" s="326"/>
      <c r="W331" s="370"/>
      <c r="X331" s="103"/>
      <c r="Y331" s="336">
        <v>38716</v>
      </c>
      <c r="Z331" s="103">
        <v>12</v>
      </c>
      <c r="AA331" s="336" t="s">
        <v>739</v>
      </c>
      <c r="AB331" s="98" t="s">
        <v>113</v>
      </c>
      <c r="AC331" s="99">
        <v>1</v>
      </c>
      <c r="AD331" s="369" t="str">
        <f t="shared" si="16"/>
        <v>IMPRIMANTA F*2190 A3</v>
      </c>
      <c r="AE331" s="371" t="s">
        <v>459</v>
      </c>
      <c r="AF331" s="372" t="s">
        <v>773</v>
      </c>
      <c r="AG331" s="370"/>
      <c r="AH331" s="103">
        <f t="shared" si="14"/>
        <v>2036.43</v>
      </c>
      <c r="AI331" s="184">
        <v>4</v>
      </c>
      <c r="AJ331" s="184"/>
      <c r="AK331" s="373">
        <v>1</v>
      </c>
    </row>
    <row r="332" spans="1:37" s="9" customFormat="1" ht="15">
      <c r="A332" s="1">
        <v>1</v>
      </c>
      <c r="C332" s="395"/>
      <c r="D332" s="396"/>
      <c r="E332" s="397"/>
      <c r="F332" s="397"/>
      <c r="G332" s="397"/>
      <c r="H332" s="397"/>
      <c r="I332" s="397"/>
      <c r="J332" s="397"/>
      <c r="K332" s="397"/>
      <c r="L332" s="397"/>
      <c r="M332" s="397"/>
      <c r="O332" s="369" t="s">
        <v>743</v>
      </c>
      <c r="P332" s="94" t="s">
        <v>80</v>
      </c>
      <c r="Q332" s="370"/>
      <c r="R332" s="103">
        <f t="shared" si="15"/>
        <v>2036.43</v>
      </c>
      <c r="S332" s="370"/>
      <c r="T332" s="182">
        <v>2036.43</v>
      </c>
      <c r="U332" s="370"/>
      <c r="V332" s="326"/>
      <c r="W332" s="370"/>
      <c r="X332" s="103"/>
      <c r="Y332" s="336">
        <v>38716</v>
      </c>
      <c r="Z332" s="103">
        <v>12</v>
      </c>
      <c r="AA332" s="336" t="s">
        <v>739</v>
      </c>
      <c r="AB332" s="98" t="s">
        <v>113</v>
      </c>
      <c r="AC332" s="99">
        <v>1</v>
      </c>
      <c r="AD332" s="369" t="str">
        <f t="shared" si="16"/>
        <v>IMPRIMANTA F*2190 A3</v>
      </c>
      <c r="AE332" s="371" t="s">
        <v>459</v>
      </c>
      <c r="AF332" s="372" t="s">
        <v>774</v>
      </c>
      <c r="AG332" s="370"/>
      <c r="AH332" s="103">
        <f t="shared" si="14"/>
        <v>2036.43</v>
      </c>
      <c r="AI332" s="184">
        <v>4</v>
      </c>
      <c r="AJ332" s="184"/>
      <c r="AK332" s="373">
        <v>1</v>
      </c>
    </row>
    <row r="333" spans="1:37" s="9" customFormat="1" ht="15">
      <c r="A333" s="1">
        <v>1</v>
      </c>
      <c r="C333" s="395"/>
      <c r="D333" s="396"/>
      <c r="E333" s="397"/>
      <c r="F333" s="397"/>
      <c r="G333" s="397"/>
      <c r="H333" s="397"/>
      <c r="I333" s="397"/>
      <c r="J333" s="397"/>
      <c r="K333" s="397"/>
      <c r="L333" s="397"/>
      <c r="M333" s="397"/>
      <c r="O333" s="369" t="s">
        <v>743</v>
      </c>
      <c r="P333" s="94" t="s">
        <v>80</v>
      </c>
      <c r="Q333" s="370"/>
      <c r="R333" s="103">
        <f t="shared" si="15"/>
        <v>2036.43</v>
      </c>
      <c r="S333" s="370"/>
      <c r="T333" s="182">
        <v>2036.43</v>
      </c>
      <c r="U333" s="370"/>
      <c r="V333" s="326"/>
      <c r="W333" s="370"/>
      <c r="X333" s="103"/>
      <c r="Y333" s="336">
        <v>38716</v>
      </c>
      <c r="Z333" s="103">
        <v>12</v>
      </c>
      <c r="AA333" s="336" t="s">
        <v>739</v>
      </c>
      <c r="AB333" s="98" t="s">
        <v>113</v>
      </c>
      <c r="AC333" s="99">
        <v>1</v>
      </c>
      <c r="AD333" s="369" t="str">
        <f t="shared" si="16"/>
        <v>IMPRIMANTA F*2190 A3</v>
      </c>
      <c r="AE333" s="371" t="s">
        <v>459</v>
      </c>
      <c r="AF333" s="372" t="s">
        <v>775</v>
      </c>
      <c r="AG333" s="370"/>
      <c r="AH333" s="103">
        <f t="shared" si="14"/>
        <v>2036.43</v>
      </c>
      <c r="AI333" s="184">
        <v>4</v>
      </c>
      <c r="AJ333" s="184"/>
      <c r="AK333" s="373">
        <v>1</v>
      </c>
    </row>
    <row r="334" spans="1:37" s="9" customFormat="1" ht="15">
      <c r="A334" s="1">
        <v>1</v>
      </c>
      <c r="C334" s="395"/>
      <c r="D334" s="396"/>
      <c r="E334" s="397"/>
      <c r="F334" s="397"/>
      <c r="G334" s="397"/>
      <c r="H334" s="397"/>
      <c r="I334" s="397"/>
      <c r="J334" s="397"/>
      <c r="K334" s="397"/>
      <c r="L334" s="397"/>
      <c r="M334" s="397"/>
      <c r="O334" s="369" t="s">
        <v>743</v>
      </c>
      <c r="P334" s="94" t="s">
        <v>80</v>
      </c>
      <c r="Q334" s="370"/>
      <c r="R334" s="103">
        <f t="shared" si="15"/>
        <v>2036.43</v>
      </c>
      <c r="S334" s="370"/>
      <c r="T334" s="182">
        <v>2036.43</v>
      </c>
      <c r="U334" s="370"/>
      <c r="V334" s="326"/>
      <c r="W334" s="370"/>
      <c r="X334" s="103"/>
      <c r="Y334" s="336">
        <v>38716</v>
      </c>
      <c r="Z334" s="103">
        <v>12</v>
      </c>
      <c r="AA334" s="336" t="s">
        <v>739</v>
      </c>
      <c r="AB334" s="98" t="s">
        <v>113</v>
      </c>
      <c r="AC334" s="99">
        <v>1</v>
      </c>
      <c r="AD334" s="369" t="str">
        <f t="shared" si="16"/>
        <v>IMPRIMANTA F*2190 A3</v>
      </c>
      <c r="AE334" s="371" t="s">
        <v>459</v>
      </c>
      <c r="AF334" s="372" t="s">
        <v>776</v>
      </c>
      <c r="AG334" s="370"/>
      <c r="AH334" s="103">
        <f t="shared" si="14"/>
        <v>2036.43</v>
      </c>
      <c r="AI334" s="184">
        <v>4</v>
      </c>
      <c r="AJ334" s="184"/>
      <c r="AK334" s="373">
        <v>1</v>
      </c>
    </row>
    <row r="335" spans="1:37" s="9" customFormat="1" ht="15">
      <c r="A335" s="1">
        <v>1</v>
      </c>
      <c r="C335" s="395"/>
      <c r="D335" s="396"/>
      <c r="E335" s="397"/>
      <c r="F335" s="397"/>
      <c r="G335" s="397"/>
      <c r="H335" s="397"/>
      <c r="I335" s="397"/>
      <c r="J335" s="397"/>
      <c r="K335" s="397"/>
      <c r="L335" s="397"/>
      <c r="M335" s="397"/>
      <c r="O335" s="369" t="s">
        <v>777</v>
      </c>
      <c r="P335" s="94" t="s">
        <v>80</v>
      </c>
      <c r="Q335" s="370"/>
      <c r="R335" s="103">
        <f t="shared" si="15"/>
        <v>1517.69</v>
      </c>
      <c r="S335" s="370"/>
      <c r="T335" s="182">
        <v>1517.69</v>
      </c>
      <c r="U335" s="370"/>
      <c r="V335" s="326"/>
      <c r="W335" s="370"/>
      <c r="X335" s="103"/>
      <c r="Y335" s="336">
        <v>38716</v>
      </c>
      <c r="Z335" s="103">
        <v>12</v>
      </c>
      <c r="AA335" s="336" t="s">
        <v>739</v>
      </c>
      <c r="AB335" s="98" t="s">
        <v>113</v>
      </c>
      <c r="AC335" s="99">
        <v>1</v>
      </c>
      <c r="AD335" s="369" t="str">
        <f t="shared" si="16"/>
        <v>IMPRIMANTA LQ 590 A4</v>
      </c>
      <c r="AE335" s="371" t="s">
        <v>459</v>
      </c>
      <c r="AF335" s="372" t="s">
        <v>778</v>
      </c>
      <c r="AG335" s="370"/>
      <c r="AH335" s="103">
        <f t="shared" si="14"/>
        <v>1517.69</v>
      </c>
      <c r="AI335" s="184">
        <v>4</v>
      </c>
      <c r="AJ335" s="184"/>
      <c r="AK335" s="373">
        <v>1</v>
      </c>
    </row>
    <row r="336" spans="1:37" s="9" customFormat="1" ht="15">
      <c r="A336" s="1">
        <v>1</v>
      </c>
      <c r="C336" s="395"/>
      <c r="D336" s="396"/>
      <c r="E336" s="397"/>
      <c r="F336" s="397"/>
      <c r="G336" s="397"/>
      <c r="H336" s="397"/>
      <c r="I336" s="397"/>
      <c r="J336" s="397"/>
      <c r="K336" s="397"/>
      <c r="L336" s="397"/>
      <c r="M336" s="397"/>
      <c r="O336" s="369" t="s">
        <v>777</v>
      </c>
      <c r="P336" s="94" t="s">
        <v>80</v>
      </c>
      <c r="Q336" s="370"/>
      <c r="R336" s="103">
        <f t="shared" si="15"/>
        <v>1517.69</v>
      </c>
      <c r="S336" s="370"/>
      <c r="T336" s="182">
        <v>1517.69</v>
      </c>
      <c r="U336" s="370"/>
      <c r="V336" s="326"/>
      <c r="W336" s="370"/>
      <c r="X336" s="103"/>
      <c r="Y336" s="336">
        <v>38716</v>
      </c>
      <c r="Z336" s="103">
        <v>12</v>
      </c>
      <c r="AA336" s="336" t="s">
        <v>739</v>
      </c>
      <c r="AB336" s="98" t="s">
        <v>113</v>
      </c>
      <c r="AC336" s="99">
        <v>1</v>
      </c>
      <c r="AD336" s="369" t="str">
        <f t="shared" si="16"/>
        <v>IMPRIMANTA LQ 590 A4</v>
      </c>
      <c r="AE336" s="371" t="s">
        <v>459</v>
      </c>
      <c r="AF336" s="372" t="s">
        <v>779</v>
      </c>
      <c r="AG336" s="370"/>
      <c r="AH336" s="103">
        <f t="shared" si="14"/>
        <v>1517.69</v>
      </c>
      <c r="AI336" s="184">
        <v>4</v>
      </c>
      <c r="AJ336" s="184"/>
      <c r="AK336" s="373">
        <v>1</v>
      </c>
    </row>
    <row r="337" spans="1:37" s="9" customFormat="1" ht="15">
      <c r="A337" s="1">
        <v>1</v>
      </c>
      <c r="C337" s="395"/>
      <c r="D337" s="396"/>
      <c r="E337" s="397"/>
      <c r="F337" s="397"/>
      <c r="G337" s="397"/>
      <c r="H337" s="397"/>
      <c r="I337" s="397"/>
      <c r="J337" s="397"/>
      <c r="K337" s="397"/>
      <c r="L337" s="397"/>
      <c r="M337" s="397"/>
      <c r="O337" s="369" t="s">
        <v>777</v>
      </c>
      <c r="P337" s="94" t="s">
        <v>80</v>
      </c>
      <c r="Q337" s="370"/>
      <c r="R337" s="103">
        <f t="shared" si="15"/>
        <v>1517.69</v>
      </c>
      <c r="S337" s="370"/>
      <c r="T337" s="182">
        <v>1517.69</v>
      </c>
      <c r="U337" s="370"/>
      <c r="V337" s="326"/>
      <c r="W337" s="370"/>
      <c r="X337" s="103"/>
      <c r="Y337" s="336">
        <v>38716</v>
      </c>
      <c r="Z337" s="103">
        <v>12</v>
      </c>
      <c r="AA337" s="336" t="s">
        <v>739</v>
      </c>
      <c r="AB337" s="98" t="s">
        <v>113</v>
      </c>
      <c r="AC337" s="99">
        <v>1</v>
      </c>
      <c r="AD337" s="369" t="str">
        <f t="shared" si="16"/>
        <v>IMPRIMANTA LQ 590 A4</v>
      </c>
      <c r="AE337" s="371" t="s">
        <v>459</v>
      </c>
      <c r="AF337" s="372" t="s">
        <v>780</v>
      </c>
      <c r="AG337" s="370"/>
      <c r="AH337" s="103">
        <f t="shared" si="14"/>
        <v>1517.69</v>
      </c>
      <c r="AI337" s="184">
        <v>4</v>
      </c>
      <c r="AJ337" s="184"/>
      <c r="AK337" s="373">
        <v>1</v>
      </c>
    </row>
    <row r="338" spans="1:37" s="9" customFormat="1" ht="15">
      <c r="A338" s="1">
        <v>1</v>
      </c>
      <c r="C338" s="395"/>
      <c r="D338" s="396"/>
      <c r="E338" s="397"/>
      <c r="F338" s="397"/>
      <c r="G338" s="397"/>
      <c r="H338" s="397"/>
      <c r="I338" s="397"/>
      <c r="J338" s="397"/>
      <c r="K338" s="397"/>
      <c r="L338" s="397"/>
      <c r="M338" s="397"/>
      <c r="O338" s="369" t="s">
        <v>777</v>
      </c>
      <c r="P338" s="94" t="s">
        <v>80</v>
      </c>
      <c r="Q338" s="370"/>
      <c r="R338" s="103">
        <f t="shared" si="15"/>
        <v>1517.69</v>
      </c>
      <c r="S338" s="370"/>
      <c r="T338" s="182">
        <v>1517.69</v>
      </c>
      <c r="U338" s="370"/>
      <c r="V338" s="326"/>
      <c r="W338" s="370"/>
      <c r="X338" s="103"/>
      <c r="Y338" s="336">
        <v>38716</v>
      </c>
      <c r="Z338" s="103">
        <v>12</v>
      </c>
      <c r="AA338" s="336" t="s">
        <v>739</v>
      </c>
      <c r="AB338" s="98" t="s">
        <v>113</v>
      </c>
      <c r="AC338" s="99">
        <v>1</v>
      </c>
      <c r="AD338" s="369" t="str">
        <f t="shared" si="16"/>
        <v>IMPRIMANTA LQ 590 A4</v>
      </c>
      <c r="AE338" s="371" t="s">
        <v>459</v>
      </c>
      <c r="AF338" s="372" t="s">
        <v>781</v>
      </c>
      <c r="AG338" s="370"/>
      <c r="AH338" s="103">
        <f t="shared" si="14"/>
        <v>1517.69</v>
      </c>
      <c r="AI338" s="184">
        <v>4</v>
      </c>
      <c r="AJ338" s="184"/>
      <c r="AK338" s="373">
        <v>1</v>
      </c>
    </row>
    <row r="339" spans="1:37" s="9" customFormat="1" ht="15">
      <c r="A339" s="1">
        <v>1</v>
      </c>
      <c r="C339" s="395"/>
      <c r="D339" s="396"/>
      <c r="E339" s="397"/>
      <c r="F339" s="397"/>
      <c r="G339" s="397"/>
      <c r="H339" s="397"/>
      <c r="I339" s="397"/>
      <c r="J339" s="397"/>
      <c r="K339" s="397"/>
      <c r="L339" s="397"/>
      <c r="M339" s="397"/>
      <c r="O339" s="369" t="s">
        <v>777</v>
      </c>
      <c r="P339" s="94" t="s">
        <v>80</v>
      </c>
      <c r="Q339" s="370"/>
      <c r="R339" s="103">
        <f t="shared" si="15"/>
        <v>1517.69</v>
      </c>
      <c r="S339" s="370"/>
      <c r="T339" s="182">
        <v>1517.69</v>
      </c>
      <c r="U339" s="370"/>
      <c r="V339" s="326"/>
      <c r="W339" s="370"/>
      <c r="X339" s="103"/>
      <c r="Y339" s="336">
        <v>38716</v>
      </c>
      <c r="Z339" s="103">
        <v>12</v>
      </c>
      <c r="AA339" s="336" t="s">
        <v>739</v>
      </c>
      <c r="AB339" s="98" t="s">
        <v>113</v>
      </c>
      <c r="AC339" s="99">
        <v>1</v>
      </c>
      <c r="AD339" s="369" t="str">
        <f t="shared" si="16"/>
        <v>IMPRIMANTA LQ 590 A4</v>
      </c>
      <c r="AE339" s="371" t="s">
        <v>459</v>
      </c>
      <c r="AF339" s="372" t="s">
        <v>782</v>
      </c>
      <c r="AG339" s="370"/>
      <c r="AH339" s="103">
        <f t="shared" si="14"/>
        <v>1517.69</v>
      </c>
      <c r="AI339" s="184">
        <v>4</v>
      </c>
      <c r="AJ339" s="184"/>
      <c r="AK339" s="373">
        <v>1</v>
      </c>
    </row>
    <row r="340" spans="1:37" s="9" customFormat="1" ht="15">
      <c r="A340" s="1">
        <v>1</v>
      </c>
      <c r="C340" s="395"/>
      <c r="D340" s="396"/>
      <c r="E340" s="397"/>
      <c r="F340" s="397"/>
      <c r="G340" s="397"/>
      <c r="H340" s="397"/>
      <c r="I340" s="397"/>
      <c r="J340" s="397"/>
      <c r="K340" s="397"/>
      <c r="L340" s="397"/>
      <c r="M340" s="397"/>
      <c r="O340" s="369" t="s">
        <v>777</v>
      </c>
      <c r="P340" s="94" t="s">
        <v>80</v>
      </c>
      <c r="Q340" s="370"/>
      <c r="R340" s="103">
        <f t="shared" si="15"/>
        <v>1517.69</v>
      </c>
      <c r="S340" s="370"/>
      <c r="T340" s="182">
        <v>1517.69</v>
      </c>
      <c r="U340" s="370"/>
      <c r="V340" s="326"/>
      <c r="W340" s="370"/>
      <c r="X340" s="103"/>
      <c r="Y340" s="336">
        <v>38716</v>
      </c>
      <c r="Z340" s="103">
        <v>12</v>
      </c>
      <c r="AA340" s="336" t="s">
        <v>739</v>
      </c>
      <c r="AB340" s="98" t="s">
        <v>113</v>
      </c>
      <c r="AC340" s="99">
        <v>1</v>
      </c>
      <c r="AD340" s="369" t="str">
        <f t="shared" si="16"/>
        <v>IMPRIMANTA LQ 590 A4</v>
      </c>
      <c r="AE340" s="371" t="s">
        <v>459</v>
      </c>
      <c r="AF340" s="372" t="s">
        <v>783</v>
      </c>
      <c r="AG340" s="370"/>
      <c r="AH340" s="103">
        <f t="shared" si="14"/>
        <v>1517.69</v>
      </c>
      <c r="AI340" s="184">
        <v>4</v>
      </c>
      <c r="AJ340" s="184"/>
      <c r="AK340" s="373">
        <v>1</v>
      </c>
    </row>
    <row r="341" spans="1:37" s="9" customFormat="1" ht="15">
      <c r="A341" s="1">
        <v>1</v>
      </c>
      <c r="C341" s="395"/>
      <c r="D341" s="396"/>
      <c r="E341" s="397"/>
      <c r="F341" s="397"/>
      <c r="G341" s="397"/>
      <c r="H341" s="397"/>
      <c r="I341" s="397"/>
      <c r="J341" s="397"/>
      <c r="K341" s="397"/>
      <c r="L341" s="397"/>
      <c r="M341" s="397"/>
      <c r="O341" s="369" t="s">
        <v>777</v>
      </c>
      <c r="P341" s="94" t="s">
        <v>80</v>
      </c>
      <c r="Q341" s="370"/>
      <c r="R341" s="103">
        <f t="shared" si="15"/>
        <v>1517.69</v>
      </c>
      <c r="S341" s="370"/>
      <c r="T341" s="182">
        <v>1517.69</v>
      </c>
      <c r="U341" s="370"/>
      <c r="V341" s="326"/>
      <c r="W341" s="370"/>
      <c r="X341" s="103"/>
      <c r="Y341" s="336">
        <v>38716</v>
      </c>
      <c r="Z341" s="103">
        <v>12</v>
      </c>
      <c r="AA341" s="336" t="s">
        <v>739</v>
      </c>
      <c r="AB341" s="98" t="s">
        <v>113</v>
      </c>
      <c r="AC341" s="99">
        <v>1</v>
      </c>
      <c r="AD341" s="369" t="str">
        <f t="shared" si="16"/>
        <v>IMPRIMANTA LQ 590 A4</v>
      </c>
      <c r="AE341" s="371" t="s">
        <v>459</v>
      </c>
      <c r="AF341" s="372" t="s">
        <v>784</v>
      </c>
      <c r="AG341" s="370"/>
      <c r="AH341" s="103">
        <f t="shared" si="14"/>
        <v>1517.69</v>
      </c>
      <c r="AI341" s="184">
        <v>4</v>
      </c>
      <c r="AJ341" s="184"/>
      <c r="AK341" s="373">
        <v>1</v>
      </c>
    </row>
    <row r="342" spans="1:37" s="9" customFormat="1" ht="15">
      <c r="A342" s="1">
        <v>1</v>
      </c>
      <c r="C342" s="395"/>
      <c r="D342" s="396"/>
      <c r="E342" s="397"/>
      <c r="F342" s="397"/>
      <c r="G342" s="397"/>
      <c r="H342" s="397"/>
      <c r="I342" s="397"/>
      <c r="J342" s="397"/>
      <c r="K342" s="397"/>
      <c r="L342" s="397"/>
      <c r="M342" s="397"/>
      <c r="O342" s="369" t="s">
        <v>777</v>
      </c>
      <c r="P342" s="94" t="s">
        <v>80</v>
      </c>
      <c r="Q342" s="370"/>
      <c r="R342" s="103">
        <f t="shared" si="15"/>
        <v>1517.69</v>
      </c>
      <c r="S342" s="370"/>
      <c r="T342" s="182">
        <v>1517.69</v>
      </c>
      <c r="U342" s="370"/>
      <c r="V342" s="326"/>
      <c r="W342" s="370"/>
      <c r="X342" s="103"/>
      <c r="Y342" s="336">
        <v>38716</v>
      </c>
      <c r="Z342" s="103">
        <v>12</v>
      </c>
      <c r="AA342" s="336" t="s">
        <v>739</v>
      </c>
      <c r="AB342" s="98" t="s">
        <v>113</v>
      </c>
      <c r="AC342" s="99">
        <v>1</v>
      </c>
      <c r="AD342" s="369" t="str">
        <f t="shared" si="16"/>
        <v>IMPRIMANTA LQ 590 A4</v>
      </c>
      <c r="AE342" s="371" t="s">
        <v>459</v>
      </c>
      <c r="AF342" s="372" t="s">
        <v>785</v>
      </c>
      <c r="AG342" s="370"/>
      <c r="AH342" s="103">
        <f t="shared" si="14"/>
        <v>1517.69</v>
      </c>
      <c r="AI342" s="184">
        <v>4</v>
      </c>
      <c r="AJ342" s="184"/>
      <c r="AK342" s="373">
        <v>1</v>
      </c>
    </row>
    <row r="343" spans="1:37" s="9" customFormat="1" ht="15">
      <c r="A343" s="1">
        <v>1</v>
      </c>
      <c r="C343" s="395"/>
      <c r="D343" s="396"/>
      <c r="E343" s="397"/>
      <c r="F343" s="397"/>
      <c r="G343" s="397"/>
      <c r="H343" s="397"/>
      <c r="I343" s="397"/>
      <c r="J343" s="397"/>
      <c r="K343" s="397"/>
      <c r="L343" s="397"/>
      <c r="M343" s="397"/>
      <c r="O343" s="369" t="s">
        <v>777</v>
      </c>
      <c r="P343" s="94" t="s">
        <v>80</v>
      </c>
      <c r="Q343" s="370"/>
      <c r="R343" s="103">
        <f t="shared" si="15"/>
        <v>1517.69</v>
      </c>
      <c r="S343" s="370"/>
      <c r="T343" s="182">
        <v>1517.69</v>
      </c>
      <c r="U343" s="370"/>
      <c r="V343" s="326"/>
      <c r="W343" s="370"/>
      <c r="X343" s="103"/>
      <c r="Y343" s="336">
        <v>38716</v>
      </c>
      <c r="Z343" s="103">
        <v>12</v>
      </c>
      <c r="AA343" s="336" t="s">
        <v>739</v>
      </c>
      <c r="AB343" s="98" t="s">
        <v>113</v>
      </c>
      <c r="AC343" s="99">
        <v>1</v>
      </c>
      <c r="AD343" s="369" t="str">
        <f t="shared" si="16"/>
        <v>IMPRIMANTA LQ 590 A4</v>
      </c>
      <c r="AE343" s="371" t="s">
        <v>459</v>
      </c>
      <c r="AF343" s="372" t="s">
        <v>786</v>
      </c>
      <c r="AG343" s="370"/>
      <c r="AH343" s="103">
        <f t="shared" si="14"/>
        <v>1517.69</v>
      </c>
      <c r="AI343" s="184">
        <v>4</v>
      </c>
      <c r="AJ343" s="184"/>
      <c r="AK343" s="373">
        <v>1</v>
      </c>
    </row>
    <row r="344" spans="1:37" s="9" customFormat="1" ht="15">
      <c r="A344" s="1">
        <v>1</v>
      </c>
      <c r="C344" s="395"/>
      <c r="D344" s="396"/>
      <c r="E344" s="397"/>
      <c r="F344" s="397"/>
      <c r="G344" s="397"/>
      <c r="H344" s="397"/>
      <c r="I344" s="397"/>
      <c r="J344" s="397"/>
      <c r="K344" s="397"/>
      <c r="L344" s="397"/>
      <c r="M344" s="397"/>
      <c r="O344" s="369" t="s">
        <v>777</v>
      </c>
      <c r="P344" s="94" t="s">
        <v>80</v>
      </c>
      <c r="Q344" s="370"/>
      <c r="R344" s="103">
        <f t="shared" si="15"/>
        <v>1517.69</v>
      </c>
      <c r="S344" s="370"/>
      <c r="T344" s="182">
        <v>1517.69</v>
      </c>
      <c r="U344" s="370"/>
      <c r="V344" s="326"/>
      <c r="W344" s="370"/>
      <c r="X344" s="103"/>
      <c r="Y344" s="336">
        <v>38716</v>
      </c>
      <c r="Z344" s="103">
        <v>12</v>
      </c>
      <c r="AA344" s="336" t="s">
        <v>739</v>
      </c>
      <c r="AB344" s="98" t="s">
        <v>113</v>
      </c>
      <c r="AC344" s="99">
        <v>1</v>
      </c>
      <c r="AD344" s="369" t="str">
        <f t="shared" si="16"/>
        <v>IMPRIMANTA LQ 590 A4</v>
      </c>
      <c r="AE344" s="371" t="s">
        <v>459</v>
      </c>
      <c r="AF344" s="372" t="s">
        <v>787</v>
      </c>
      <c r="AG344" s="370"/>
      <c r="AH344" s="103">
        <f t="shared" si="14"/>
        <v>1517.69</v>
      </c>
      <c r="AI344" s="184">
        <v>4</v>
      </c>
      <c r="AJ344" s="184"/>
      <c r="AK344" s="373">
        <v>1</v>
      </c>
    </row>
    <row r="345" spans="1:37" s="9" customFormat="1" ht="15">
      <c r="A345" s="1">
        <v>1</v>
      </c>
      <c r="C345" s="395"/>
      <c r="D345" s="396"/>
      <c r="E345" s="397"/>
      <c r="F345" s="397"/>
      <c r="G345" s="397"/>
      <c r="H345" s="397"/>
      <c r="I345" s="397"/>
      <c r="J345" s="397"/>
      <c r="K345" s="397"/>
      <c r="L345" s="397"/>
      <c r="M345" s="397"/>
      <c r="O345" s="369" t="s">
        <v>777</v>
      </c>
      <c r="P345" s="94" t="s">
        <v>80</v>
      </c>
      <c r="Q345" s="370"/>
      <c r="R345" s="103">
        <f t="shared" si="15"/>
        <v>1517.69</v>
      </c>
      <c r="S345" s="370"/>
      <c r="T345" s="182">
        <v>1517.69</v>
      </c>
      <c r="U345" s="370"/>
      <c r="V345" s="326"/>
      <c r="W345" s="370"/>
      <c r="X345" s="103"/>
      <c r="Y345" s="336">
        <v>38716</v>
      </c>
      <c r="Z345" s="103">
        <v>12</v>
      </c>
      <c r="AA345" s="336" t="s">
        <v>739</v>
      </c>
      <c r="AB345" s="98" t="s">
        <v>113</v>
      </c>
      <c r="AC345" s="99">
        <v>1</v>
      </c>
      <c r="AD345" s="369" t="str">
        <f t="shared" si="16"/>
        <v>IMPRIMANTA LQ 590 A4</v>
      </c>
      <c r="AE345" s="371" t="s">
        <v>459</v>
      </c>
      <c r="AF345" s="372" t="s">
        <v>788</v>
      </c>
      <c r="AG345" s="370"/>
      <c r="AH345" s="103">
        <f t="shared" si="14"/>
        <v>1517.69</v>
      </c>
      <c r="AI345" s="184">
        <v>4</v>
      </c>
      <c r="AJ345" s="184"/>
      <c r="AK345" s="373">
        <v>1</v>
      </c>
    </row>
    <row r="346" spans="1:37" s="9" customFormat="1" ht="15">
      <c r="A346" s="1">
        <v>1</v>
      </c>
      <c r="C346" s="395"/>
      <c r="D346" s="396"/>
      <c r="E346" s="397"/>
      <c r="F346" s="397"/>
      <c r="G346" s="397"/>
      <c r="H346" s="397"/>
      <c r="I346" s="397"/>
      <c r="J346" s="397"/>
      <c r="K346" s="397"/>
      <c r="L346" s="397"/>
      <c r="M346" s="397"/>
      <c r="O346" s="369" t="s">
        <v>777</v>
      </c>
      <c r="P346" s="94" t="s">
        <v>80</v>
      </c>
      <c r="Q346" s="370"/>
      <c r="R346" s="103">
        <f t="shared" si="15"/>
        <v>1517.69</v>
      </c>
      <c r="S346" s="370"/>
      <c r="T346" s="182">
        <v>1517.69</v>
      </c>
      <c r="U346" s="370"/>
      <c r="V346" s="326"/>
      <c r="W346" s="370"/>
      <c r="X346" s="103"/>
      <c r="Y346" s="336">
        <v>38716</v>
      </c>
      <c r="Z346" s="103">
        <v>12</v>
      </c>
      <c r="AA346" s="336" t="s">
        <v>739</v>
      </c>
      <c r="AB346" s="98" t="s">
        <v>113</v>
      </c>
      <c r="AC346" s="99">
        <v>1</v>
      </c>
      <c r="AD346" s="369" t="str">
        <f t="shared" si="16"/>
        <v>IMPRIMANTA LQ 590 A4</v>
      </c>
      <c r="AE346" s="371" t="s">
        <v>459</v>
      </c>
      <c r="AF346" s="372" t="s">
        <v>789</v>
      </c>
      <c r="AG346" s="370"/>
      <c r="AH346" s="103">
        <f t="shared" si="14"/>
        <v>1517.69</v>
      </c>
      <c r="AI346" s="184">
        <v>4</v>
      </c>
      <c r="AJ346" s="184"/>
      <c r="AK346" s="373">
        <v>1</v>
      </c>
    </row>
    <row r="347" spans="1:37" s="9" customFormat="1" ht="15">
      <c r="A347" s="1">
        <v>1</v>
      </c>
      <c r="C347" s="395"/>
      <c r="D347" s="396"/>
      <c r="E347" s="397"/>
      <c r="F347" s="397"/>
      <c r="G347" s="397"/>
      <c r="H347" s="397"/>
      <c r="I347" s="397"/>
      <c r="J347" s="397"/>
      <c r="K347" s="397"/>
      <c r="L347" s="397"/>
      <c r="M347" s="397"/>
      <c r="O347" s="369" t="s">
        <v>777</v>
      </c>
      <c r="P347" s="94" t="s">
        <v>80</v>
      </c>
      <c r="Q347" s="370"/>
      <c r="R347" s="103">
        <f t="shared" si="15"/>
        <v>1517.69</v>
      </c>
      <c r="S347" s="370"/>
      <c r="T347" s="182">
        <v>1517.69</v>
      </c>
      <c r="U347" s="370"/>
      <c r="V347" s="326"/>
      <c r="W347" s="370"/>
      <c r="X347" s="103"/>
      <c r="Y347" s="336">
        <v>38716</v>
      </c>
      <c r="Z347" s="103">
        <v>12</v>
      </c>
      <c r="AA347" s="336" t="s">
        <v>739</v>
      </c>
      <c r="AB347" s="98" t="s">
        <v>113</v>
      </c>
      <c r="AC347" s="99">
        <v>1</v>
      </c>
      <c r="AD347" s="369" t="str">
        <f t="shared" si="16"/>
        <v>IMPRIMANTA LQ 590 A4</v>
      </c>
      <c r="AE347" s="371" t="s">
        <v>459</v>
      </c>
      <c r="AF347" s="372" t="s">
        <v>790</v>
      </c>
      <c r="AG347" s="370"/>
      <c r="AH347" s="103">
        <f t="shared" si="14"/>
        <v>1517.69</v>
      </c>
      <c r="AI347" s="184">
        <v>4</v>
      </c>
      <c r="AJ347" s="184"/>
      <c r="AK347" s="373">
        <v>1</v>
      </c>
    </row>
    <row r="348" spans="1:37" s="9" customFormat="1" ht="15">
      <c r="A348" s="1">
        <v>1</v>
      </c>
      <c r="C348" s="395"/>
      <c r="D348" s="396"/>
      <c r="E348" s="397"/>
      <c r="F348" s="397"/>
      <c r="G348" s="397"/>
      <c r="H348" s="397"/>
      <c r="I348" s="397"/>
      <c r="J348" s="397"/>
      <c r="K348" s="397"/>
      <c r="L348" s="397"/>
      <c r="M348" s="397"/>
      <c r="O348" s="369" t="s">
        <v>777</v>
      </c>
      <c r="P348" s="94" t="s">
        <v>80</v>
      </c>
      <c r="Q348" s="370"/>
      <c r="R348" s="103">
        <f t="shared" si="15"/>
        <v>1517.69</v>
      </c>
      <c r="S348" s="370"/>
      <c r="T348" s="182">
        <v>1517.69</v>
      </c>
      <c r="U348" s="370"/>
      <c r="V348" s="326"/>
      <c r="W348" s="370"/>
      <c r="X348" s="103"/>
      <c r="Y348" s="336">
        <v>38716</v>
      </c>
      <c r="Z348" s="103">
        <v>12</v>
      </c>
      <c r="AA348" s="336" t="s">
        <v>739</v>
      </c>
      <c r="AB348" s="98" t="s">
        <v>113</v>
      </c>
      <c r="AC348" s="99">
        <v>1</v>
      </c>
      <c r="AD348" s="369" t="str">
        <f t="shared" si="16"/>
        <v>IMPRIMANTA LQ 590 A4</v>
      </c>
      <c r="AE348" s="371" t="s">
        <v>459</v>
      </c>
      <c r="AF348" s="372" t="s">
        <v>791</v>
      </c>
      <c r="AG348" s="370"/>
      <c r="AH348" s="103">
        <f t="shared" si="14"/>
        <v>1517.69</v>
      </c>
      <c r="AI348" s="184">
        <v>4</v>
      </c>
      <c r="AJ348" s="184"/>
      <c r="AK348" s="373">
        <v>1</v>
      </c>
    </row>
    <row r="349" spans="1:37" s="9" customFormat="1" ht="15">
      <c r="A349" s="1">
        <v>1</v>
      </c>
      <c r="C349" s="395"/>
      <c r="D349" s="396"/>
      <c r="E349" s="397"/>
      <c r="F349" s="397"/>
      <c r="G349" s="397"/>
      <c r="H349" s="397"/>
      <c r="I349" s="397"/>
      <c r="J349" s="397"/>
      <c r="K349" s="397"/>
      <c r="L349" s="397"/>
      <c r="M349" s="397"/>
      <c r="O349" s="369" t="s">
        <v>777</v>
      </c>
      <c r="P349" s="94" t="s">
        <v>80</v>
      </c>
      <c r="Q349" s="370"/>
      <c r="R349" s="103">
        <f t="shared" si="15"/>
        <v>1517.69</v>
      </c>
      <c r="S349" s="370"/>
      <c r="T349" s="182">
        <v>1517.69</v>
      </c>
      <c r="U349" s="370"/>
      <c r="V349" s="326"/>
      <c r="W349" s="370"/>
      <c r="X349" s="103"/>
      <c r="Y349" s="336">
        <v>38716</v>
      </c>
      <c r="Z349" s="103">
        <v>12</v>
      </c>
      <c r="AA349" s="336" t="s">
        <v>739</v>
      </c>
      <c r="AB349" s="98" t="s">
        <v>113</v>
      </c>
      <c r="AC349" s="99">
        <v>1</v>
      </c>
      <c r="AD349" s="369" t="str">
        <f t="shared" si="16"/>
        <v>IMPRIMANTA LQ 590 A4</v>
      </c>
      <c r="AE349" s="371" t="s">
        <v>459</v>
      </c>
      <c r="AF349" s="372" t="s">
        <v>792</v>
      </c>
      <c r="AG349" s="370"/>
      <c r="AH349" s="103">
        <f t="shared" si="14"/>
        <v>1517.69</v>
      </c>
      <c r="AI349" s="184">
        <v>4</v>
      </c>
      <c r="AJ349" s="184"/>
      <c r="AK349" s="373">
        <v>1</v>
      </c>
    </row>
    <row r="350" spans="1:37" s="9" customFormat="1" ht="15">
      <c r="A350" s="1">
        <v>1</v>
      </c>
      <c r="C350" s="395"/>
      <c r="D350" s="396"/>
      <c r="E350" s="397"/>
      <c r="F350" s="397"/>
      <c r="G350" s="397"/>
      <c r="H350" s="397"/>
      <c r="I350" s="397"/>
      <c r="J350" s="397"/>
      <c r="K350" s="397"/>
      <c r="L350" s="397"/>
      <c r="M350" s="397"/>
      <c r="O350" s="369" t="s">
        <v>777</v>
      </c>
      <c r="P350" s="94" t="s">
        <v>80</v>
      </c>
      <c r="Q350" s="370"/>
      <c r="R350" s="103">
        <f t="shared" si="15"/>
        <v>1517.69</v>
      </c>
      <c r="S350" s="370"/>
      <c r="T350" s="182">
        <v>1517.69</v>
      </c>
      <c r="U350" s="370"/>
      <c r="V350" s="326"/>
      <c r="W350" s="370"/>
      <c r="X350" s="103"/>
      <c r="Y350" s="336">
        <v>38716</v>
      </c>
      <c r="Z350" s="103">
        <v>12</v>
      </c>
      <c r="AA350" s="336" t="s">
        <v>739</v>
      </c>
      <c r="AB350" s="98" t="s">
        <v>113</v>
      </c>
      <c r="AC350" s="99">
        <v>1</v>
      </c>
      <c r="AD350" s="369" t="str">
        <f t="shared" si="16"/>
        <v>IMPRIMANTA LQ 590 A4</v>
      </c>
      <c r="AE350" s="371" t="s">
        <v>459</v>
      </c>
      <c r="AF350" s="372" t="s">
        <v>793</v>
      </c>
      <c r="AG350" s="370"/>
      <c r="AH350" s="103">
        <f t="shared" si="14"/>
        <v>1517.69</v>
      </c>
      <c r="AI350" s="184">
        <v>4</v>
      </c>
      <c r="AJ350" s="184"/>
      <c r="AK350" s="373">
        <v>1</v>
      </c>
    </row>
    <row r="351" spans="1:37" s="9" customFormat="1" ht="15">
      <c r="A351" s="1">
        <v>1</v>
      </c>
      <c r="C351" s="395"/>
      <c r="D351" s="396"/>
      <c r="E351" s="397"/>
      <c r="F351" s="397"/>
      <c r="G351" s="397"/>
      <c r="H351" s="397"/>
      <c r="I351" s="397"/>
      <c r="J351" s="397"/>
      <c r="K351" s="397"/>
      <c r="L351" s="397"/>
      <c r="M351" s="397"/>
      <c r="O351" s="369" t="s">
        <v>777</v>
      </c>
      <c r="P351" s="94" t="s">
        <v>80</v>
      </c>
      <c r="Q351" s="370"/>
      <c r="R351" s="103">
        <f t="shared" si="15"/>
        <v>1517.69</v>
      </c>
      <c r="S351" s="370"/>
      <c r="T351" s="182">
        <v>1517.69</v>
      </c>
      <c r="U351" s="370"/>
      <c r="V351" s="326"/>
      <c r="W351" s="370"/>
      <c r="X351" s="103"/>
      <c r="Y351" s="336">
        <v>38716</v>
      </c>
      <c r="Z351" s="103">
        <v>12</v>
      </c>
      <c r="AA351" s="336" t="s">
        <v>739</v>
      </c>
      <c r="AB351" s="98" t="s">
        <v>113</v>
      </c>
      <c r="AC351" s="99">
        <v>1</v>
      </c>
      <c r="AD351" s="369" t="str">
        <f t="shared" si="16"/>
        <v>IMPRIMANTA LQ 590 A4</v>
      </c>
      <c r="AE351" s="371" t="s">
        <v>459</v>
      </c>
      <c r="AF351" s="372" t="s">
        <v>794</v>
      </c>
      <c r="AG351" s="370"/>
      <c r="AH351" s="103">
        <f t="shared" si="14"/>
        <v>1517.69</v>
      </c>
      <c r="AI351" s="184">
        <v>4</v>
      </c>
      <c r="AJ351" s="184"/>
      <c r="AK351" s="373">
        <v>1</v>
      </c>
    </row>
    <row r="352" spans="1:37" s="9" customFormat="1" ht="15">
      <c r="A352" s="1">
        <v>1</v>
      </c>
      <c r="C352" s="395"/>
      <c r="D352" s="396"/>
      <c r="E352" s="397"/>
      <c r="F352" s="397"/>
      <c r="G352" s="397"/>
      <c r="H352" s="397"/>
      <c r="I352" s="397"/>
      <c r="J352" s="397"/>
      <c r="K352" s="397"/>
      <c r="L352" s="397"/>
      <c r="M352" s="397"/>
      <c r="O352" s="369" t="s">
        <v>777</v>
      </c>
      <c r="P352" s="94" t="s">
        <v>80</v>
      </c>
      <c r="Q352" s="370"/>
      <c r="R352" s="103">
        <f t="shared" si="15"/>
        <v>1517.69</v>
      </c>
      <c r="S352" s="370"/>
      <c r="T352" s="182">
        <v>1517.69</v>
      </c>
      <c r="U352" s="370"/>
      <c r="V352" s="326"/>
      <c r="W352" s="370"/>
      <c r="X352" s="103"/>
      <c r="Y352" s="336">
        <v>38716</v>
      </c>
      <c r="Z352" s="103">
        <v>12</v>
      </c>
      <c r="AA352" s="336" t="s">
        <v>739</v>
      </c>
      <c r="AB352" s="98" t="s">
        <v>113</v>
      </c>
      <c r="AC352" s="99">
        <v>1</v>
      </c>
      <c r="AD352" s="369" t="str">
        <f t="shared" si="16"/>
        <v>IMPRIMANTA LQ 590 A4</v>
      </c>
      <c r="AE352" s="371" t="s">
        <v>459</v>
      </c>
      <c r="AF352" s="372" t="s">
        <v>795</v>
      </c>
      <c r="AG352" s="370"/>
      <c r="AH352" s="103">
        <f t="shared" si="14"/>
        <v>1517.69</v>
      </c>
      <c r="AI352" s="184">
        <v>4</v>
      </c>
      <c r="AJ352" s="184"/>
      <c r="AK352" s="373">
        <v>1</v>
      </c>
    </row>
    <row r="353" spans="1:37" s="9" customFormat="1" ht="15">
      <c r="A353" s="1">
        <v>1</v>
      </c>
      <c r="C353" s="395"/>
      <c r="D353" s="396"/>
      <c r="E353" s="397"/>
      <c r="F353" s="397"/>
      <c r="G353" s="397"/>
      <c r="H353" s="397"/>
      <c r="I353" s="397"/>
      <c r="J353" s="397"/>
      <c r="K353" s="397"/>
      <c r="L353" s="397"/>
      <c r="M353" s="397"/>
      <c r="O353" s="369" t="s">
        <v>796</v>
      </c>
      <c r="P353" s="94" t="s">
        <v>80</v>
      </c>
      <c r="Q353" s="370"/>
      <c r="R353" s="103">
        <f t="shared" si="15"/>
        <v>12670.72</v>
      </c>
      <c r="S353" s="370"/>
      <c r="T353" s="182">
        <v>12670.72</v>
      </c>
      <c r="U353" s="370"/>
      <c r="V353" s="326"/>
      <c r="W353" s="370"/>
      <c r="X353" s="103"/>
      <c r="Y353" s="336">
        <v>38716</v>
      </c>
      <c r="Z353" s="103">
        <v>12</v>
      </c>
      <c r="AA353" s="336" t="s">
        <v>797</v>
      </c>
      <c r="AB353" s="98" t="s">
        <v>113</v>
      </c>
      <c r="AC353" s="99">
        <v>1</v>
      </c>
      <c r="AD353" s="369" t="str">
        <f t="shared" si="16"/>
        <v>PLOTTER HP DJ 500 AO 16M 1200-600DPI</v>
      </c>
      <c r="AE353" s="371" t="s">
        <v>459</v>
      </c>
      <c r="AF353" s="372" t="s">
        <v>798</v>
      </c>
      <c r="AG353" s="370"/>
      <c r="AH353" s="103">
        <f t="shared" si="14"/>
        <v>12670.72</v>
      </c>
      <c r="AI353" s="184">
        <v>4</v>
      </c>
      <c r="AJ353" s="184"/>
      <c r="AK353" s="373">
        <v>1</v>
      </c>
    </row>
    <row r="354" spans="1:37" s="9" customFormat="1" ht="15">
      <c r="A354" s="1">
        <v>1</v>
      </c>
      <c r="C354" s="395"/>
      <c r="D354" s="396"/>
      <c r="E354" s="397"/>
      <c r="F354" s="397"/>
      <c r="G354" s="397"/>
      <c r="H354" s="397"/>
      <c r="I354" s="397"/>
      <c r="J354" s="397"/>
      <c r="K354" s="397"/>
      <c r="L354" s="397"/>
      <c r="M354" s="397"/>
      <c r="O354" s="369" t="s">
        <v>799</v>
      </c>
      <c r="P354" s="94" t="s">
        <v>80</v>
      </c>
      <c r="Q354" s="370"/>
      <c r="R354" s="103">
        <f t="shared" si="15"/>
        <v>5156</v>
      </c>
      <c r="S354" s="370"/>
      <c r="T354" s="182">
        <v>5156</v>
      </c>
      <c r="U354" s="370"/>
      <c r="V354" s="326"/>
      <c r="W354" s="370"/>
      <c r="X354" s="103"/>
      <c r="Y354" s="336">
        <v>38716</v>
      </c>
      <c r="Z354" s="103">
        <v>12</v>
      </c>
      <c r="AA354" s="336" t="s">
        <v>800</v>
      </c>
      <c r="AB354" s="98" t="s">
        <v>113</v>
      </c>
      <c r="AC354" s="99">
        <v>1</v>
      </c>
      <c r="AD354" s="369" t="str">
        <f t="shared" si="16"/>
        <v>SCANNER A3 EPSON GT 15000</v>
      </c>
      <c r="AE354" s="371" t="s">
        <v>459</v>
      </c>
      <c r="AF354" s="372" t="s">
        <v>801</v>
      </c>
      <c r="AG354" s="370"/>
      <c r="AH354" s="103">
        <f t="shared" si="14"/>
        <v>5156</v>
      </c>
      <c r="AI354" s="184">
        <v>4</v>
      </c>
      <c r="AJ354" s="184"/>
      <c r="AK354" s="373">
        <v>1</v>
      </c>
    </row>
    <row r="355" spans="1:37" s="9" customFormat="1" ht="15">
      <c r="A355" s="1">
        <v>1</v>
      </c>
      <c r="C355" s="395"/>
      <c r="D355" s="396"/>
      <c r="E355" s="397"/>
      <c r="F355" s="397"/>
      <c r="G355" s="397"/>
      <c r="H355" s="397"/>
      <c r="I355" s="397"/>
      <c r="J355" s="397"/>
      <c r="K355" s="397"/>
      <c r="L355" s="397"/>
      <c r="M355" s="397"/>
      <c r="O355" s="369" t="s">
        <v>799</v>
      </c>
      <c r="P355" s="94" t="s">
        <v>80</v>
      </c>
      <c r="Q355" s="370"/>
      <c r="R355" s="103">
        <f t="shared" si="15"/>
        <v>5156</v>
      </c>
      <c r="S355" s="370"/>
      <c r="T355" s="182">
        <v>5156</v>
      </c>
      <c r="U355" s="370"/>
      <c r="V355" s="326"/>
      <c r="W355" s="370"/>
      <c r="X355" s="103"/>
      <c r="Y355" s="336">
        <v>38716</v>
      </c>
      <c r="Z355" s="103">
        <v>12</v>
      </c>
      <c r="AA355" s="336" t="s">
        <v>800</v>
      </c>
      <c r="AB355" s="98" t="s">
        <v>113</v>
      </c>
      <c r="AC355" s="99">
        <v>1</v>
      </c>
      <c r="AD355" s="369" t="str">
        <f t="shared" si="16"/>
        <v>SCANNER A3 EPSON GT 15000</v>
      </c>
      <c r="AE355" s="371" t="s">
        <v>459</v>
      </c>
      <c r="AF355" s="372" t="s">
        <v>802</v>
      </c>
      <c r="AG355" s="370"/>
      <c r="AH355" s="103">
        <f t="shared" si="14"/>
        <v>5156</v>
      </c>
      <c r="AI355" s="184">
        <v>4</v>
      </c>
      <c r="AJ355" s="184"/>
      <c r="AK355" s="373">
        <v>1</v>
      </c>
    </row>
    <row r="356" spans="1:37" s="9" customFormat="1" ht="15">
      <c r="A356" s="1">
        <v>1</v>
      </c>
      <c r="C356" s="395"/>
      <c r="D356" s="396"/>
      <c r="E356" s="397"/>
      <c r="F356" s="397"/>
      <c r="G356" s="397"/>
      <c r="H356" s="397"/>
      <c r="I356" s="397"/>
      <c r="J356" s="397"/>
      <c r="K356" s="397"/>
      <c r="L356" s="397"/>
      <c r="M356" s="397"/>
      <c r="O356" s="369" t="s">
        <v>799</v>
      </c>
      <c r="P356" s="94" t="s">
        <v>80</v>
      </c>
      <c r="Q356" s="370"/>
      <c r="R356" s="103">
        <f t="shared" si="15"/>
        <v>5156</v>
      </c>
      <c r="S356" s="370"/>
      <c r="T356" s="182">
        <v>5156</v>
      </c>
      <c r="U356" s="370"/>
      <c r="V356" s="326"/>
      <c r="W356" s="370"/>
      <c r="X356" s="103"/>
      <c r="Y356" s="336">
        <v>38716</v>
      </c>
      <c r="Z356" s="103">
        <v>12</v>
      </c>
      <c r="AA356" s="336" t="s">
        <v>800</v>
      </c>
      <c r="AB356" s="98" t="s">
        <v>113</v>
      </c>
      <c r="AC356" s="99">
        <v>1</v>
      </c>
      <c r="AD356" s="369" t="str">
        <f t="shared" si="16"/>
        <v>SCANNER A3 EPSON GT 15000</v>
      </c>
      <c r="AE356" s="371" t="s">
        <v>459</v>
      </c>
      <c r="AF356" s="372" t="s">
        <v>803</v>
      </c>
      <c r="AG356" s="370"/>
      <c r="AH356" s="103">
        <f t="shared" si="14"/>
        <v>5156</v>
      </c>
      <c r="AI356" s="184">
        <v>4</v>
      </c>
      <c r="AJ356" s="184"/>
      <c r="AK356" s="373">
        <v>1</v>
      </c>
    </row>
    <row r="357" spans="1:37" s="9" customFormat="1" ht="15">
      <c r="A357" s="1">
        <v>1</v>
      </c>
      <c r="C357" s="395"/>
      <c r="D357" s="396"/>
      <c r="E357" s="397"/>
      <c r="F357" s="397"/>
      <c r="G357" s="397"/>
      <c r="H357" s="397"/>
      <c r="I357" s="397"/>
      <c r="J357" s="397"/>
      <c r="K357" s="397"/>
      <c r="L357" s="397"/>
      <c r="M357" s="397"/>
      <c r="O357" s="369" t="s">
        <v>799</v>
      </c>
      <c r="P357" s="94" t="s">
        <v>80</v>
      </c>
      <c r="Q357" s="370"/>
      <c r="R357" s="103">
        <f t="shared" si="15"/>
        <v>5156</v>
      </c>
      <c r="S357" s="370"/>
      <c r="T357" s="182">
        <v>5156</v>
      </c>
      <c r="U357" s="370"/>
      <c r="V357" s="326"/>
      <c r="W357" s="370"/>
      <c r="X357" s="103"/>
      <c r="Y357" s="336">
        <v>38716</v>
      </c>
      <c r="Z357" s="103">
        <v>12</v>
      </c>
      <c r="AA357" s="336" t="s">
        <v>800</v>
      </c>
      <c r="AB357" s="98" t="s">
        <v>113</v>
      </c>
      <c r="AC357" s="99">
        <v>1</v>
      </c>
      <c r="AD357" s="369" t="str">
        <f t="shared" si="16"/>
        <v>SCANNER A3 EPSON GT 15000</v>
      </c>
      <c r="AE357" s="371" t="s">
        <v>459</v>
      </c>
      <c r="AF357" s="372" t="s">
        <v>804</v>
      </c>
      <c r="AG357" s="370"/>
      <c r="AH357" s="103">
        <f t="shared" si="14"/>
        <v>5156</v>
      </c>
      <c r="AI357" s="184">
        <v>4</v>
      </c>
      <c r="AJ357" s="184"/>
      <c r="AK357" s="373">
        <v>1</v>
      </c>
    </row>
    <row r="358" spans="1:37" s="9" customFormat="1" ht="15">
      <c r="A358" s="1">
        <v>1</v>
      </c>
      <c r="C358" s="395"/>
      <c r="D358" s="396"/>
      <c r="E358" s="397"/>
      <c r="F358" s="397"/>
      <c r="G358" s="397"/>
      <c r="H358" s="397"/>
      <c r="I358" s="397"/>
      <c r="J358" s="397"/>
      <c r="K358" s="397"/>
      <c r="L358" s="397"/>
      <c r="M358" s="397"/>
      <c r="O358" s="369" t="s">
        <v>805</v>
      </c>
      <c r="P358" s="94" t="s">
        <v>80</v>
      </c>
      <c r="Q358" s="370"/>
      <c r="R358" s="103">
        <f t="shared" si="15"/>
        <v>31028</v>
      </c>
      <c r="S358" s="370"/>
      <c r="T358" s="182">
        <v>31028</v>
      </c>
      <c r="U358" s="370"/>
      <c r="V358" s="326"/>
      <c r="W358" s="370"/>
      <c r="X358" s="103"/>
      <c r="Y358" s="336">
        <v>38716</v>
      </c>
      <c r="Z358" s="103">
        <v>12</v>
      </c>
      <c r="AA358" s="336" t="s">
        <v>800</v>
      </c>
      <c r="AB358" s="98" t="s">
        <v>113</v>
      </c>
      <c r="AC358" s="99">
        <v>1</v>
      </c>
      <c r="AD358" s="369" t="str">
        <f t="shared" si="16"/>
        <v>SCANNER AO DCE CS 4032</v>
      </c>
      <c r="AE358" s="371" t="s">
        <v>459</v>
      </c>
      <c r="AF358" s="372" t="s">
        <v>806</v>
      </c>
      <c r="AG358" s="370"/>
      <c r="AH358" s="103">
        <f t="shared" si="14"/>
        <v>31028</v>
      </c>
      <c r="AI358" s="184">
        <v>4</v>
      </c>
      <c r="AJ358" s="184"/>
      <c r="AK358" s="373">
        <v>1</v>
      </c>
    </row>
    <row r="359" spans="1:37" ht="15">
      <c r="A359" s="1">
        <v>1</v>
      </c>
      <c r="O359" s="369" t="s">
        <v>807</v>
      </c>
      <c r="P359" s="94" t="s">
        <v>80</v>
      </c>
      <c r="Q359" s="370"/>
      <c r="R359" s="103">
        <f t="shared" si="15"/>
        <v>2070</v>
      </c>
      <c r="S359" s="370"/>
      <c r="T359" s="182">
        <v>2070</v>
      </c>
      <c r="U359" s="370"/>
      <c r="V359" s="326"/>
      <c r="W359" s="370"/>
      <c r="X359" s="103"/>
      <c r="Y359" s="336">
        <v>38365</v>
      </c>
      <c r="Z359" s="103">
        <v>12</v>
      </c>
      <c r="AA359" s="336" t="s">
        <v>808</v>
      </c>
      <c r="AB359" s="98" t="s">
        <v>113</v>
      </c>
      <c r="AC359" s="99">
        <v>1</v>
      </c>
      <c r="AD359" s="369" t="str">
        <f t="shared" si="16"/>
        <v>LICENTA ADOBE ACROBAT6.0 PROFESSIONAL/ WIN</v>
      </c>
      <c r="AE359" s="371"/>
      <c r="AF359" s="372"/>
      <c r="AG359" s="370"/>
      <c r="AH359" s="103">
        <f t="shared" si="14"/>
        <v>2070</v>
      </c>
      <c r="AI359" s="184">
        <v>3</v>
      </c>
      <c r="AJ359" s="184"/>
      <c r="AK359" s="373">
        <v>1</v>
      </c>
    </row>
    <row r="360" spans="1:37" s="9" customFormat="1" ht="15">
      <c r="A360" s="1">
        <v>1</v>
      </c>
      <c r="C360" s="395"/>
      <c r="D360" s="396"/>
      <c r="E360" s="397"/>
      <c r="F360" s="397"/>
      <c r="G360" s="397"/>
      <c r="H360" s="397"/>
      <c r="I360" s="397"/>
      <c r="J360" s="397"/>
      <c r="K360" s="397"/>
      <c r="L360" s="397"/>
      <c r="M360" s="397"/>
      <c r="O360" s="513" t="s">
        <v>809</v>
      </c>
      <c r="P360" s="514"/>
      <c r="Q360" s="515"/>
      <c r="R360" s="516">
        <f t="shared" si="15"/>
        <v>31825</v>
      </c>
      <c r="S360" s="515"/>
      <c r="T360" s="517">
        <v>31825</v>
      </c>
      <c r="U360" s="515"/>
      <c r="V360" s="515"/>
      <c r="W360" s="515"/>
      <c r="X360" s="518"/>
      <c r="Y360" s="519">
        <v>38560</v>
      </c>
      <c r="Z360" s="518">
        <v>7</v>
      </c>
      <c r="AA360" s="358" t="s">
        <v>810</v>
      </c>
      <c r="AB360" s="520"/>
      <c r="AC360" s="521"/>
      <c r="AD360" s="522" t="s">
        <v>809</v>
      </c>
      <c r="AE360" s="523" t="s">
        <v>368</v>
      </c>
      <c r="AF360" s="524" t="s">
        <v>811</v>
      </c>
      <c r="AG360" s="525"/>
      <c r="AH360" s="518">
        <v>31825</v>
      </c>
      <c r="AI360" s="347">
        <v>3</v>
      </c>
      <c r="AJ360" s="526"/>
      <c r="AK360" s="527"/>
    </row>
    <row r="361" spans="1:37" s="9" customFormat="1" ht="15">
      <c r="A361" s="1">
        <v>1</v>
      </c>
      <c r="C361" s="395"/>
      <c r="D361" s="396"/>
      <c r="E361" s="397"/>
      <c r="F361" s="397"/>
      <c r="G361" s="397"/>
      <c r="H361" s="397"/>
      <c r="I361" s="397"/>
      <c r="J361" s="397"/>
      <c r="K361" s="397"/>
      <c r="L361" s="397"/>
      <c r="M361" s="397"/>
      <c r="O361" s="454" t="s">
        <v>812</v>
      </c>
      <c r="P361" s="94"/>
      <c r="Q361" s="341"/>
      <c r="R361" s="528">
        <f t="shared" si="15"/>
        <v>6005.42</v>
      </c>
      <c r="S361" s="342"/>
      <c r="T361" s="182">
        <v>6005.42</v>
      </c>
      <c r="U361" s="342"/>
      <c r="V361" s="343"/>
      <c r="W361" s="343"/>
      <c r="X361" s="103"/>
      <c r="Y361" s="336">
        <v>38625</v>
      </c>
      <c r="Z361" s="103">
        <v>9</v>
      </c>
      <c r="AA361" s="336" t="s">
        <v>813</v>
      </c>
      <c r="AB361" s="344"/>
      <c r="AC361" s="99"/>
      <c r="AD361" s="100" t="s">
        <v>812</v>
      </c>
      <c r="AE361" s="94" t="s">
        <v>368</v>
      </c>
      <c r="AF361" s="101" t="s">
        <v>814</v>
      </c>
      <c r="AG361" s="345"/>
      <c r="AH361" s="346">
        <v>6005.42</v>
      </c>
      <c r="AI361" s="347">
        <v>2</v>
      </c>
      <c r="AJ361" s="348"/>
      <c r="AK361" s="106"/>
    </row>
    <row r="362" spans="1:37" s="9" customFormat="1" ht="15">
      <c r="A362" s="1">
        <v>1</v>
      </c>
      <c r="C362" s="395"/>
      <c r="D362" s="396"/>
      <c r="E362" s="397"/>
      <c r="F362" s="397"/>
      <c r="G362" s="397"/>
      <c r="H362" s="397"/>
      <c r="I362" s="397"/>
      <c r="J362" s="397"/>
      <c r="K362" s="397"/>
      <c r="L362" s="397"/>
      <c r="M362" s="397"/>
      <c r="O362" s="454" t="s">
        <v>815</v>
      </c>
      <c r="P362" s="94"/>
      <c r="Q362" s="341"/>
      <c r="R362" s="528">
        <f t="shared" si="15"/>
        <v>4646.18</v>
      </c>
      <c r="S362" s="342"/>
      <c r="T362" s="182">
        <v>4646.18</v>
      </c>
      <c r="U362" s="342"/>
      <c r="V362" s="343"/>
      <c r="W362" s="343"/>
      <c r="X362" s="103"/>
      <c r="Y362" s="336">
        <v>38625</v>
      </c>
      <c r="Z362" s="103">
        <v>9</v>
      </c>
      <c r="AA362" s="336" t="s">
        <v>816</v>
      </c>
      <c r="AB362" s="344"/>
      <c r="AC362" s="99"/>
      <c r="AD362" s="100" t="s">
        <v>815</v>
      </c>
      <c r="AE362" s="94" t="s">
        <v>368</v>
      </c>
      <c r="AF362" s="101" t="s">
        <v>817</v>
      </c>
      <c r="AG362" s="345"/>
      <c r="AH362" s="346">
        <v>4646.18</v>
      </c>
      <c r="AI362" s="347">
        <v>2</v>
      </c>
      <c r="AJ362" s="348"/>
      <c r="AK362" s="106">
        <v>8</v>
      </c>
    </row>
    <row r="363" spans="1:37" ht="15">
      <c r="A363" s="1">
        <v>1</v>
      </c>
      <c r="O363" s="454" t="s">
        <v>818</v>
      </c>
      <c r="P363" s="94"/>
      <c r="Q363" s="341"/>
      <c r="R363" s="528">
        <f t="shared" si="15"/>
        <v>10557.17</v>
      </c>
      <c r="S363" s="342"/>
      <c r="T363" s="182">
        <v>10557.17</v>
      </c>
      <c r="U363" s="342"/>
      <c r="V363" s="343"/>
      <c r="W363" s="343"/>
      <c r="X363" s="103"/>
      <c r="Y363" s="336">
        <v>38624</v>
      </c>
      <c r="Z363" s="103">
        <v>9</v>
      </c>
      <c r="AA363" s="336" t="s">
        <v>819</v>
      </c>
      <c r="AB363" s="344"/>
      <c r="AC363" s="99"/>
      <c r="AD363" s="100" t="s">
        <v>818</v>
      </c>
      <c r="AE363" s="94" t="s">
        <v>459</v>
      </c>
      <c r="AF363" s="101" t="s">
        <v>820</v>
      </c>
      <c r="AG363" s="345"/>
      <c r="AH363" s="346">
        <v>10557.17</v>
      </c>
      <c r="AI363" s="347">
        <v>4</v>
      </c>
      <c r="AJ363" s="348"/>
      <c r="AK363" s="106">
        <v>8</v>
      </c>
    </row>
    <row r="364" spans="1:37" s="9" customFormat="1" ht="15">
      <c r="A364" s="1">
        <v>1</v>
      </c>
      <c r="C364" s="395"/>
      <c r="D364" s="396"/>
      <c r="E364" s="397"/>
      <c r="F364" s="397"/>
      <c r="G364" s="397"/>
      <c r="H364" s="397"/>
      <c r="I364" s="397"/>
      <c r="J364" s="397"/>
      <c r="K364" s="397"/>
      <c r="L364" s="397"/>
      <c r="M364" s="397"/>
      <c r="O364" s="100" t="s">
        <v>821</v>
      </c>
      <c r="P364" s="94" t="s">
        <v>80</v>
      </c>
      <c r="Q364" s="341"/>
      <c r="R364" s="103">
        <f t="shared" si="15"/>
        <v>38747.54</v>
      </c>
      <c r="S364" s="342"/>
      <c r="T364" s="477">
        <v>38747.54</v>
      </c>
      <c r="U364" s="343"/>
      <c r="V364" s="343"/>
      <c r="W364" s="343"/>
      <c r="X364" s="103"/>
      <c r="Y364" s="336">
        <v>38686</v>
      </c>
      <c r="Z364" s="103">
        <v>11</v>
      </c>
      <c r="AA364" s="336" t="s">
        <v>822</v>
      </c>
      <c r="AB364" s="98"/>
      <c r="AC364" s="99"/>
      <c r="AD364" s="100" t="s">
        <v>821</v>
      </c>
      <c r="AE364" s="101" t="s">
        <v>368</v>
      </c>
      <c r="AF364" s="101" t="s">
        <v>823</v>
      </c>
      <c r="AG364" s="345"/>
      <c r="AH364" s="346">
        <v>38747.54</v>
      </c>
      <c r="AI364" s="351">
        <v>2</v>
      </c>
      <c r="AJ364" s="348"/>
      <c r="AK364" s="364"/>
    </row>
    <row r="365" spans="1:37" s="9" customFormat="1" ht="15">
      <c r="A365" s="1">
        <v>1</v>
      </c>
      <c r="C365" s="395"/>
      <c r="D365" s="396"/>
      <c r="E365" s="397"/>
      <c r="F365" s="397"/>
      <c r="G365" s="397"/>
      <c r="H365" s="397"/>
      <c r="I365" s="397"/>
      <c r="J365" s="397"/>
      <c r="K365" s="397"/>
      <c r="L365" s="397"/>
      <c r="M365" s="397"/>
      <c r="O365" s="100" t="s">
        <v>824</v>
      </c>
      <c r="P365" s="94" t="s">
        <v>80</v>
      </c>
      <c r="Q365" s="341"/>
      <c r="R365" s="103">
        <f t="shared" si="15"/>
        <v>59402.8</v>
      </c>
      <c r="S365" s="342"/>
      <c r="T365" s="477">
        <v>59402.8</v>
      </c>
      <c r="U365" s="343"/>
      <c r="V365" s="343"/>
      <c r="W365" s="343"/>
      <c r="X365" s="103"/>
      <c r="Y365" s="336">
        <v>38686</v>
      </c>
      <c r="Z365" s="103">
        <v>11</v>
      </c>
      <c r="AA365" s="336" t="s">
        <v>825</v>
      </c>
      <c r="AB365" s="98"/>
      <c r="AC365" s="99"/>
      <c r="AD365" s="100" t="s">
        <v>824</v>
      </c>
      <c r="AE365" s="101" t="s">
        <v>368</v>
      </c>
      <c r="AF365" s="101" t="s">
        <v>826</v>
      </c>
      <c r="AG365" s="345"/>
      <c r="AH365" s="346">
        <v>59402.8</v>
      </c>
      <c r="AI365" s="351">
        <v>2</v>
      </c>
      <c r="AJ365" s="348"/>
      <c r="AK365" s="364">
        <v>8</v>
      </c>
    </row>
    <row r="366" spans="1:37" s="9" customFormat="1" ht="15">
      <c r="A366" s="1">
        <v>1</v>
      </c>
      <c r="C366" s="395"/>
      <c r="D366" s="396"/>
      <c r="E366" s="397"/>
      <c r="F366" s="397"/>
      <c r="G366" s="397"/>
      <c r="H366" s="397"/>
      <c r="I366" s="397"/>
      <c r="J366" s="397"/>
      <c r="K366" s="397"/>
      <c r="L366" s="397"/>
      <c r="M366" s="397"/>
      <c r="O366" s="100" t="s">
        <v>827</v>
      </c>
      <c r="P366" s="94" t="s">
        <v>80</v>
      </c>
      <c r="Q366" s="341"/>
      <c r="R366" s="103">
        <f t="shared" si="15"/>
        <v>40415.94</v>
      </c>
      <c r="S366" s="342"/>
      <c r="T366" s="477">
        <v>40415.94</v>
      </c>
      <c r="U366" s="343"/>
      <c r="V366" s="343"/>
      <c r="W366" s="343"/>
      <c r="X366" s="103"/>
      <c r="Y366" s="336">
        <v>38686</v>
      </c>
      <c r="Z366" s="103">
        <v>11</v>
      </c>
      <c r="AA366" s="336" t="s">
        <v>828</v>
      </c>
      <c r="AB366" s="98"/>
      <c r="AC366" s="99"/>
      <c r="AD366" s="100" t="s">
        <v>827</v>
      </c>
      <c r="AE366" s="101" t="s">
        <v>368</v>
      </c>
      <c r="AF366" s="101" t="s">
        <v>829</v>
      </c>
      <c r="AG366" s="345"/>
      <c r="AH366" s="346">
        <v>40415.94</v>
      </c>
      <c r="AI366" s="351">
        <v>2</v>
      </c>
      <c r="AJ366" s="348"/>
      <c r="AK366" s="364">
        <v>8</v>
      </c>
    </row>
    <row r="367" spans="1:37" ht="15">
      <c r="A367" s="1">
        <v>1</v>
      </c>
      <c r="O367" s="100" t="s">
        <v>830</v>
      </c>
      <c r="P367" s="94" t="s">
        <v>80</v>
      </c>
      <c r="Q367" s="341"/>
      <c r="R367" s="103">
        <f t="shared" si="15"/>
        <v>13314</v>
      </c>
      <c r="S367" s="342"/>
      <c r="T367" s="477">
        <v>13314</v>
      </c>
      <c r="U367" s="343"/>
      <c r="V367" s="343"/>
      <c r="W367" s="343"/>
      <c r="X367" s="103"/>
      <c r="Y367" s="336">
        <v>38667</v>
      </c>
      <c r="Z367" s="103">
        <v>11</v>
      </c>
      <c r="AA367" s="336" t="s">
        <v>831</v>
      </c>
      <c r="AB367" s="98"/>
      <c r="AC367" s="99">
        <v>15</v>
      </c>
      <c r="AD367" s="100" t="s">
        <v>830</v>
      </c>
      <c r="AE367" s="101" t="s">
        <v>368</v>
      </c>
      <c r="AF367" s="101" t="s">
        <v>832</v>
      </c>
      <c r="AG367" s="345"/>
      <c r="AH367" s="346">
        <v>13314</v>
      </c>
      <c r="AI367" s="351">
        <v>2</v>
      </c>
      <c r="AJ367" s="348"/>
      <c r="AK367" s="364">
        <v>8</v>
      </c>
    </row>
    <row r="368" spans="1:37" s="9" customFormat="1" ht="15">
      <c r="A368" s="1">
        <v>1</v>
      </c>
      <c r="C368" s="395"/>
      <c r="D368" s="396"/>
      <c r="E368" s="397"/>
      <c r="F368" s="397"/>
      <c r="G368" s="397"/>
      <c r="H368" s="397"/>
      <c r="I368" s="397"/>
      <c r="J368" s="397"/>
      <c r="K368" s="397"/>
      <c r="L368" s="397"/>
      <c r="M368" s="397"/>
      <c r="O368" s="369" t="s">
        <v>833</v>
      </c>
      <c r="P368" s="94" t="s">
        <v>80</v>
      </c>
      <c r="Q368" s="370"/>
      <c r="R368" s="103">
        <f t="shared" si="15"/>
        <v>9097.2000000000007</v>
      </c>
      <c r="S368" s="370"/>
      <c r="T368" s="182">
        <v>9097.2000000000007</v>
      </c>
      <c r="U368" s="370"/>
      <c r="V368" s="326"/>
      <c r="W368" s="370"/>
      <c r="X368" s="103"/>
      <c r="Y368" s="336">
        <v>38460</v>
      </c>
      <c r="Z368" s="103">
        <v>4</v>
      </c>
      <c r="AA368" s="336" t="s">
        <v>834</v>
      </c>
      <c r="AB368" s="98" t="s">
        <v>121</v>
      </c>
      <c r="AC368" s="99">
        <v>1</v>
      </c>
      <c r="AD368" s="369" t="str">
        <f t="shared" ref="AD368:AD431" si="17">O368</f>
        <v>SERVER PENTRU VFA</v>
      </c>
      <c r="AE368" s="371" t="s">
        <v>368</v>
      </c>
      <c r="AF368" s="372" t="s">
        <v>835</v>
      </c>
      <c r="AG368" s="370"/>
      <c r="AH368" s="103">
        <f t="shared" ref="AH368:AH431" si="18">T368</f>
        <v>9097.2000000000007</v>
      </c>
      <c r="AI368" s="184">
        <v>2</v>
      </c>
      <c r="AJ368" s="184"/>
      <c r="AK368" s="373"/>
    </row>
    <row r="369" spans="1:37" s="9" customFormat="1" ht="15">
      <c r="A369" s="1">
        <v>1</v>
      </c>
      <c r="C369" s="395"/>
      <c r="D369" s="396"/>
      <c r="E369" s="397"/>
      <c r="F369" s="397"/>
      <c r="G369" s="397"/>
      <c r="H369" s="397"/>
      <c r="I369" s="397"/>
      <c r="J369" s="397"/>
      <c r="K369" s="397"/>
      <c r="L369" s="397"/>
      <c r="M369" s="397"/>
      <c r="O369" s="369" t="s">
        <v>836</v>
      </c>
      <c r="P369" s="94" t="s">
        <v>80</v>
      </c>
      <c r="Q369" s="370"/>
      <c r="R369" s="103">
        <f t="shared" ref="R369:R432" si="19">T369</f>
        <v>4172.3999999999996</v>
      </c>
      <c r="S369" s="370"/>
      <c r="T369" s="182">
        <v>4172.3999999999996</v>
      </c>
      <c r="U369" s="370"/>
      <c r="V369" s="326"/>
      <c r="W369" s="370"/>
      <c r="X369" s="103"/>
      <c r="Y369" s="336">
        <v>38460</v>
      </c>
      <c r="Z369" s="103">
        <v>4</v>
      </c>
      <c r="AA369" s="336" t="s">
        <v>834</v>
      </c>
      <c r="AB369" s="98" t="s">
        <v>121</v>
      </c>
      <c r="AC369" s="99">
        <v>1</v>
      </c>
      <c r="AD369" s="369" t="str">
        <f t="shared" si="17"/>
        <v>SWITCH HP PROCURVE 2524.24 PORTURI 10/100 MBPS</v>
      </c>
      <c r="AE369" s="371" t="s">
        <v>368</v>
      </c>
      <c r="AF369" s="372" t="s">
        <v>837</v>
      </c>
      <c r="AG369" s="370"/>
      <c r="AH369" s="103">
        <f t="shared" si="18"/>
        <v>4172.3999999999996</v>
      </c>
      <c r="AI369" s="184">
        <v>2</v>
      </c>
      <c r="AJ369" s="184"/>
      <c r="AK369" s="373">
        <v>8</v>
      </c>
    </row>
    <row r="370" spans="1:37" s="9" customFormat="1" ht="15">
      <c r="A370" s="1">
        <v>1</v>
      </c>
      <c r="C370" s="395"/>
      <c r="D370" s="396"/>
      <c r="E370" s="397"/>
      <c r="F370" s="397"/>
      <c r="G370" s="397"/>
      <c r="H370" s="397"/>
      <c r="I370" s="397"/>
      <c r="J370" s="397"/>
      <c r="K370" s="397"/>
      <c r="L370" s="397"/>
      <c r="M370" s="397"/>
      <c r="O370" s="369" t="s">
        <v>836</v>
      </c>
      <c r="P370" s="94" t="s">
        <v>80</v>
      </c>
      <c r="Q370" s="370"/>
      <c r="R370" s="103">
        <f t="shared" si="19"/>
        <v>4172.3999999999996</v>
      </c>
      <c r="S370" s="370"/>
      <c r="T370" s="182">
        <v>4172.3999999999996</v>
      </c>
      <c r="U370" s="370"/>
      <c r="V370" s="326"/>
      <c r="W370" s="370"/>
      <c r="X370" s="103"/>
      <c r="Y370" s="336">
        <v>38460</v>
      </c>
      <c r="Z370" s="103">
        <v>4</v>
      </c>
      <c r="AA370" s="336" t="s">
        <v>834</v>
      </c>
      <c r="AB370" s="98" t="s">
        <v>121</v>
      </c>
      <c r="AC370" s="99">
        <v>1</v>
      </c>
      <c r="AD370" s="369" t="str">
        <f t="shared" si="17"/>
        <v>SWITCH HP PROCURVE 2524.24 PORTURI 10/100 MBPS</v>
      </c>
      <c r="AE370" s="371" t="s">
        <v>368</v>
      </c>
      <c r="AF370" s="372" t="s">
        <v>838</v>
      </c>
      <c r="AG370" s="370"/>
      <c r="AH370" s="103">
        <f t="shared" si="18"/>
        <v>4172.3999999999996</v>
      </c>
      <c r="AI370" s="184">
        <v>2</v>
      </c>
      <c r="AJ370" s="184"/>
      <c r="AK370" s="373">
        <v>8</v>
      </c>
    </row>
    <row r="371" spans="1:37" s="9" customFormat="1" ht="15">
      <c r="A371" s="1">
        <v>1</v>
      </c>
      <c r="C371" s="395"/>
      <c r="D371" s="396"/>
      <c r="E371" s="397"/>
      <c r="F371" s="397"/>
      <c r="G371" s="397"/>
      <c r="H371" s="397"/>
      <c r="I371" s="397"/>
      <c r="J371" s="397"/>
      <c r="K371" s="397"/>
      <c r="L371" s="397"/>
      <c r="M371" s="397"/>
      <c r="O371" s="369" t="s">
        <v>839</v>
      </c>
      <c r="P371" s="94" t="s">
        <v>80</v>
      </c>
      <c r="Q371" s="370"/>
      <c r="R371" s="103">
        <f t="shared" si="19"/>
        <v>18414.8</v>
      </c>
      <c r="S371" s="370"/>
      <c r="T371" s="182">
        <v>18414.8</v>
      </c>
      <c r="U371" s="370"/>
      <c r="V371" s="326"/>
      <c r="W371" s="370"/>
      <c r="X371" s="103"/>
      <c r="Y371" s="336">
        <v>38460</v>
      </c>
      <c r="Z371" s="103">
        <v>4</v>
      </c>
      <c r="AA371" s="336" t="s">
        <v>834</v>
      </c>
      <c r="AB371" s="98" t="s">
        <v>121</v>
      </c>
      <c r="AC371" s="99">
        <v>1</v>
      </c>
      <c r="AD371" s="369" t="str">
        <f t="shared" si="17"/>
        <v>TERMINAL PORTABIL DE VIDEOCONFERINTA TIP 1</v>
      </c>
      <c r="AE371" s="371" t="s">
        <v>368</v>
      </c>
      <c r="AF371" s="372" t="s">
        <v>840</v>
      </c>
      <c r="AG371" s="370"/>
      <c r="AH371" s="103">
        <f t="shared" si="18"/>
        <v>18414.8</v>
      </c>
      <c r="AI371" s="184">
        <v>2</v>
      </c>
      <c r="AJ371" s="184"/>
      <c r="AK371" s="373">
        <v>8</v>
      </c>
    </row>
    <row r="372" spans="1:37" s="9" customFormat="1" ht="15">
      <c r="A372" s="1">
        <v>1</v>
      </c>
      <c r="C372" s="395"/>
      <c r="D372" s="396"/>
      <c r="E372" s="397"/>
      <c r="F372" s="397"/>
      <c r="G372" s="397"/>
      <c r="H372" s="397"/>
      <c r="I372" s="397"/>
      <c r="J372" s="397"/>
      <c r="K372" s="397"/>
      <c r="L372" s="397"/>
      <c r="M372" s="397"/>
      <c r="O372" s="369" t="s">
        <v>841</v>
      </c>
      <c r="P372" s="94" t="s">
        <v>80</v>
      </c>
      <c r="Q372" s="370"/>
      <c r="R372" s="103">
        <f t="shared" si="19"/>
        <v>8493</v>
      </c>
      <c r="S372" s="370"/>
      <c r="T372" s="182">
        <v>8493</v>
      </c>
      <c r="U372" s="370"/>
      <c r="V372" s="326"/>
      <c r="W372" s="370"/>
      <c r="X372" s="103"/>
      <c r="Y372" s="336">
        <v>38460</v>
      </c>
      <c r="Z372" s="103">
        <v>4</v>
      </c>
      <c r="AA372" s="336" t="s">
        <v>834</v>
      </c>
      <c r="AB372" s="98" t="s">
        <v>121</v>
      </c>
      <c r="AC372" s="99">
        <v>1</v>
      </c>
      <c r="AD372" s="369" t="str">
        <f t="shared" si="17"/>
        <v>TERMINAL PORTABIL DE VIDEOCONFERINTA</v>
      </c>
      <c r="AE372" s="371" t="s">
        <v>368</v>
      </c>
      <c r="AF372" s="372" t="s">
        <v>842</v>
      </c>
      <c r="AG372" s="370"/>
      <c r="AH372" s="103">
        <f t="shared" si="18"/>
        <v>8493</v>
      </c>
      <c r="AI372" s="184">
        <v>2</v>
      </c>
      <c r="AJ372" s="184"/>
      <c r="AK372" s="373">
        <v>8</v>
      </c>
    </row>
    <row r="373" spans="1:37" s="9" customFormat="1" ht="15">
      <c r="A373" s="1">
        <v>1</v>
      </c>
      <c r="C373" s="395"/>
      <c r="D373" s="396"/>
      <c r="E373" s="397"/>
      <c r="F373" s="397"/>
      <c r="G373" s="397"/>
      <c r="H373" s="397"/>
      <c r="I373" s="397"/>
      <c r="J373" s="397"/>
      <c r="K373" s="397"/>
      <c r="L373" s="397"/>
      <c r="M373" s="397"/>
      <c r="O373" s="369" t="s">
        <v>843</v>
      </c>
      <c r="P373" s="94" t="s">
        <v>80</v>
      </c>
      <c r="Q373" s="370"/>
      <c r="R373" s="103">
        <f t="shared" si="19"/>
        <v>31840.2</v>
      </c>
      <c r="S373" s="370"/>
      <c r="T373" s="182">
        <v>31840.2</v>
      </c>
      <c r="U373" s="370"/>
      <c r="V373" s="326"/>
      <c r="W373" s="370"/>
      <c r="X373" s="103"/>
      <c r="Y373" s="336">
        <v>38460</v>
      </c>
      <c r="Z373" s="103">
        <v>4</v>
      </c>
      <c r="AA373" s="336" t="s">
        <v>834</v>
      </c>
      <c r="AB373" s="98" t="s">
        <v>121</v>
      </c>
      <c r="AC373" s="99">
        <v>1</v>
      </c>
      <c r="AD373" s="369" t="str">
        <f t="shared" si="17"/>
        <v>MN 5720 CONFERENCE BRIDGE SOFTWARE OPTION</v>
      </c>
      <c r="AE373" s="371" t="s">
        <v>368</v>
      </c>
      <c r="AF373" s="372" t="s">
        <v>844</v>
      </c>
      <c r="AG373" s="370"/>
      <c r="AH373" s="103">
        <f t="shared" si="18"/>
        <v>31840.2</v>
      </c>
      <c r="AI373" s="184">
        <v>2</v>
      </c>
      <c r="AJ373" s="184"/>
      <c r="AK373" s="373">
        <v>8</v>
      </c>
    </row>
    <row r="374" spans="1:37" s="9" customFormat="1" ht="15">
      <c r="A374" s="1">
        <v>1</v>
      </c>
      <c r="C374" s="395"/>
      <c r="D374" s="396"/>
      <c r="E374" s="397"/>
      <c r="F374" s="397"/>
      <c r="G374" s="397"/>
      <c r="H374" s="397"/>
      <c r="I374" s="397"/>
      <c r="J374" s="397"/>
      <c r="K374" s="397"/>
      <c r="L374" s="397"/>
      <c r="M374" s="397"/>
      <c r="O374" s="369" t="s">
        <v>845</v>
      </c>
      <c r="P374" s="94" t="s">
        <v>80</v>
      </c>
      <c r="Q374" s="370"/>
      <c r="R374" s="103">
        <f t="shared" si="19"/>
        <v>5156</v>
      </c>
      <c r="S374" s="370"/>
      <c r="T374" s="182">
        <v>5156</v>
      </c>
      <c r="U374" s="370"/>
      <c r="V374" s="326"/>
      <c r="W374" s="370"/>
      <c r="X374" s="103"/>
      <c r="Y374" s="336">
        <v>38716</v>
      </c>
      <c r="Z374" s="103">
        <v>12</v>
      </c>
      <c r="AA374" s="336" t="s">
        <v>846</v>
      </c>
      <c r="AB374" s="98" t="s">
        <v>121</v>
      </c>
      <c r="AC374" s="99">
        <v>1</v>
      </c>
      <c r="AD374" s="369" t="str">
        <f t="shared" si="17"/>
        <v>MULTIFUNCTIONAL LASERJET 3020</v>
      </c>
      <c r="AE374" s="371" t="s">
        <v>368</v>
      </c>
      <c r="AF374" s="372" t="s">
        <v>847</v>
      </c>
      <c r="AG374" s="370"/>
      <c r="AH374" s="103">
        <f t="shared" si="18"/>
        <v>5156</v>
      </c>
      <c r="AI374" s="184">
        <v>2</v>
      </c>
      <c r="AJ374" s="184"/>
      <c r="AK374" s="373">
        <v>8</v>
      </c>
    </row>
    <row r="375" spans="1:37" s="9" customFormat="1" ht="15">
      <c r="A375" s="1">
        <v>1</v>
      </c>
      <c r="C375" s="395"/>
      <c r="D375" s="396"/>
      <c r="E375" s="397"/>
      <c r="F375" s="397"/>
      <c r="G375" s="397"/>
      <c r="H375" s="397"/>
      <c r="I375" s="397"/>
      <c r="J375" s="397"/>
      <c r="K375" s="397"/>
      <c r="L375" s="397"/>
      <c r="M375" s="397"/>
      <c r="O375" s="369" t="s">
        <v>848</v>
      </c>
      <c r="P375" s="94" t="s">
        <v>80</v>
      </c>
      <c r="Q375" s="370"/>
      <c r="R375" s="103">
        <f t="shared" si="19"/>
        <v>5156</v>
      </c>
      <c r="S375" s="370"/>
      <c r="T375" s="182">
        <v>5156</v>
      </c>
      <c r="U375" s="370"/>
      <c r="V375" s="326"/>
      <c r="W375" s="370"/>
      <c r="X375" s="103"/>
      <c r="Y375" s="336">
        <v>38716</v>
      </c>
      <c r="Z375" s="103">
        <v>12</v>
      </c>
      <c r="AA375" s="336" t="s">
        <v>846</v>
      </c>
      <c r="AB375" s="98" t="s">
        <v>121</v>
      </c>
      <c r="AC375" s="99">
        <v>1</v>
      </c>
      <c r="AD375" s="369" t="str">
        <f t="shared" si="17"/>
        <v>SCANER A32 EPSON GT 15000</v>
      </c>
      <c r="AE375" s="371" t="s">
        <v>368</v>
      </c>
      <c r="AF375" s="372" t="s">
        <v>849</v>
      </c>
      <c r="AG375" s="370"/>
      <c r="AH375" s="103">
        <f t="shared" si="18"/>
        <v>5156</v>
      </c>
      <c r="AI375" s="184">
        <v>2</v>
      </c>
      <c r="AJ375" s="184"/>
      <c r="AK375" s="373">
        <v>8</v>
      </c>
    </row>
    <row r="376" spans="1:37" s="9" customFormat="1" ht="15">
      <c r="A376" s="1">
        <v>1</v>
      </c>
      <c r="C376" s="395"/>
      <c r="D376" s="396"/>
      <c r="E376" s="397"/>
      <c r="F376" s="397"/>
      <c r="G376" s="397"/>
      <c r="H376" s="397"/>
      <c r="I376" s="397"/>
      <c r="J376" s="397"/>
      <c r="K376" s="397"/>
      <c r="L376" s="397"/>
      <c r="M376" s="397"/>
      <c r="O376" s="369" t="s">
        <v>850</v>
      </c>
      <c r="P376" s="94" t="s">
        <v>80</v>
      </c>
      <c r="Q376" s="370"/>
      <c r="R376" s="103">
        <f t="shared" si="19"/>
        <v>5156</v>
      </c>
      <c r="S376" s="370"/>
      <c r="T376" s="182">
        <v>5156</v>
      </c>
      <c r="U376" s="370"/>
      <c r="V376" s="326"/>
      <c r="W376" s="370"/>
      <c r="X376" s="103"/>
      <c r="Y376" s="336">
        <v>38716</v>
      </c>
      <c r="Z376" s="103">
        <v>12</v>
      </c>
      <c r="AA376" s="336" t="s">
        <v>846</v>
      </c>
      <c r="AB376" s="98" t="s">
        <v>121</v>
      </c>
      <c r="AC376" s="99">
        <v>1</v>
      </c>
      <c r="AD376" s="369" t="str">
        <f t="shared" si="17"/>
        <v>SCANER A3 EPSON GT 15000</v>
      </c>
      <c r="AE376" s="371" t="s">
        <v>368</v>
      </c>
      <c r="AF376" s="372" t="s">
        <v>851</v>
      </c>
      <c r="AG376" s="370"/>
      <c r="AH376" s="103">
        <f t="shared" si="18"/>
        <v>5156</v>
      </c>
      <c r="AI376" s="184">
        <v>2</v>
      </c>
      <c r="AJ376" s="184"/>
      <c r="AK376" s="373">
        <v>8</v>
      </c>
    </row>
    <row r="377" spans="1:37" s="9" customFormat="1" ht="15">
      <c r="A377" s="1">
        <v>1</v>
      </c>
      <c r="C377" s="395"/>
      <c r="D377" s="396"/>
      <c r="E377" s="397"/>
      <c r="F377" s="397"/>
      <c r="G377" s="397"/>
      <c r="H377" s="397"/>
      <c r="I377" s="397"/>
      <c r="J377" s="397"/>
      <c r="K377" s="397"/>
      <c r="L377" s="397"/>
      <c r="M377" s="397"/>
      <c r="O377" s="369" t="s">
        <v>852</v>
      </c>
      <c r="P377" s="94" t="s">
        <v>80</v>
      </c>
      <c r="Q377" s="370"/>
      <c r="R377" s="103">
        <f t="shared" si="19"/>
        <v>2036.43</v>
      </c>
      <c r="S377" s="370"/>
      <c r="T377" s="182">
        <v>2036.43</v>
      </c>
      <c r="U377" s="370"/>
      <c r="V377" s="326"/>
      <c r="W377" s="370"/>
      <c r="X377" s="103"/>
      <c r="Y377" s="336">
        <v>38716</v>
      </c>
      <c r="Z377" s="103">
        <v>12</v>
      </c>
      <c r="AA377" s="336" t="s">
        <v>853</v>
      </c>
      <c r="AB377" s="98" t="s">
        <v>121</v>
      </c>
      <c r="AC377" s="99">
        <v>1</v>
      </c>
      <c r="AD377" s="369" t="str">
        <f t="shared" si="17"/>
        <v>IMPRIMANTAEPSON FX 2190(18 ACE)- MATRICIALA A3</v>
      </c>
      <c r="AE377" s="371" t="s">
        <v>368</v>
      </c>
      <c r="AF377" s="372" t="s">
        <v>854</v>
      </c>
      <c r="AG377" s="370"/>
      <c r="AH377" s="103">
        <f t="shared" si="18"/>
        <v>2036.43</v>
      </c>
      <c r="AI377" s="184">
        <v>2</v>
      </c>
      <c r="AJ377" s="184"/>
      <c r="AK377" s="373">
        <v>8</v>
      </c>
    </row>
    <row r="378" spans="1:37" s="9" customFormat="1" ht="15">
      <c r="A378" s="1">
        <v>1</v>
      </c>
      <c r="C378" s="395"/>
      <c r="D378" s="396"/>
      <c r="E378" s="397"/>
      <c r="F378" s="397"/>
      <c r="G378" s="397"/>
      <c r="H378" s="397"/>
      <c r="I378" s="397"/>
      <c r="J378" s="397"/>
      <c r="K378" s="397"/>
      <c r="L378" s="397"/>
      <c r="M378" s="397"/>
      <c r="O378" s="369" t="s">
        <v>852</v>
      </c>
      <c r="P378" s="94" t="s">
        <v>80</v>
      </c>
      <c r="Q378" s="370"/>
      <c r="R378" s="103">
        <f t="shared" si="19"/>
        <v>2036.43</v>
      </c>
      <c r="S378" s="370"/>
      <c r="T378" s="182">
        <v>2036.43</v>
      </c>
      <c r="U378" s="370"/>
      <c r="V378" s="326"/>
      <c r="W378" s="370"/>
      <c r="X378" s="103"/>
      <c r="Y378" s="336">
        <v>38716</v>
      </c>
      <c r="Z378" s="103">
        <v>12</v>
      </c>
      <c r="AA378" s="336" t="s">
        <v>853</v>
      </c>
      <c r="AB378" s="98" t="s">
        <v>121</v>
      </c>
      <c r="AC378" s="99">
        <v>1</v>
      </c>
      <c r="AD378" s="369" t="str">
        <f t="shared" si="17"/>
        <v>IMPRIMANTAEPSON FX 2190(18 ACE)- MATRICIALA A3</v>
      </c>
      <c r="AE378" s="371" t="s">
        <v>368</v>
      </c>
      <c r="AF378" s="372">
        <v>30108</v>
      </c>
      <c r="AG378" s="370"/>
      <c r="AH378" s="103">
        <f t="shared" si="18"/>
        <v>2036.43</v>
      </c>
      <c r="AI378" s="184">
        <v>2</v>
      </c>
      <c r="AJ378" s="184"/>
      <c r="AK378" s="373">
        <v>8</v>
      </c>
    </row>
    <row r="379" spans="1:37" s="9" customFormat="1" ht="15">
      <c r="A379" s="1">
        <v>1</v>
      </c>
      <c r="C379" s="395"/>
      <c r="D379" s="396"/>
      <c r="E379" s="397"/>
      <c r="F379" s="397"/>
      <c r="G379" s="397"/>
      <c r="H379" s="397"/>
      <c r="I379" s="397"/>
      <c r="J379" s="397"/>
      <c r="K379" s="397"/>
      <c r="L379" s="397"/>
      <c r="M379" s="397"/>
      <c r="O379" s="369" t="s">
        <v>852</v>
      </c>
      <c r="P379" s="94" t="s">
        <v>80</v>
      </c>
      <c r="Q379" s="370"/>
      <c r="R379" s="103">
        <f t="shared" si="19"/>
        <v>2036.43</v>
      </c>
      <c r="S379" s="370"/>
      <c r="T379" s="182">
        <v>2036.43</v>
      </c>
      <c r="U379" s="370"/>
      <c r="V379" s="326"/>
      <c r="W379" s="370"/>
      <c r="X379" s="103"/>
      <c r="Y379" s="336">
        <v>38716</v>
      </c>
      <c r="Z379" s="103">
        <v>12</v>
      </c>
      <c r="AA379" s="336" t="s">
        <v>853</v>
      </c>
      <c r="AB379" s="98" t="s">
        <v>121</v>
      </c>
      <c r="AC379" s="99">
        <v>1</v>
      </c>
      <c r="AD379" s="369" t="str">
        <f t="shared" si="17"/>
        <v>IMPRIMANTAEPSON FX 2190(18 ACE)- MATRICIALA A3</v>
      </c>
      <c r="AE379" s="371" t="s">
        <v>368</v>
      </c>
      <c r="AF379" s="372">
        <v>30110</v>
      </c>
      <c r="AG379" s="370"/>
      <c r="AH379" s="103">
        <f t="shared" si="18"/>
        <v>2036.43</v>
      </c>
      <c r="AI379" s="184">
        <v>2</v>
      </c>
      <c r="AJ379" s="184"/>
      <c r="AK379" s="373">
        <v>8</v>
      </c>
    </row>
    <row r="380" spans="1:37" s="9" customFormat="1" ht="15">
      <c r="A380" s="1">
        <v>1</v>
      </c>
      <c r="C380" s="395"/>
      <c r="D380" s="396"/>
      <c r="E380" s="397"/>
      <c r="F380" s="397"/>
      <c r="G380" s="397"/>
      <c r="H380" s="397"/>
      <c r="I380" s="397"/>
      <c r="J380" s="397"/>
      <c r="K380" s="397"/>
      <c r="L380" s="397"/>
      <c r="M380" s="397"/>
      <c r="O380" s="369" t="s">
        <v>852</v>
      </c>
      <c r="P380" s="94" t="s">
        <v>80</v>
      </c>
      <c r="Q380" s="529"/>
      <c r="R380" s="103">
        <f t="shared" si="19"/>
        <v>2036.43</v>
      </c>
      <c r="S380" s="529"/>
      <c r="T380" s="182">
        <v>2036.43</v>
      </c>
      <c r="U380" s="529"/>
      <c r="V380" s="530"/>
      <c r="W380" s="529"/>
      <c r="X380" s="103"/>
      <c r="Y380" s="336">
        <v>38716</v>
      </c>
      <c r="Z380" s="103">
        <v>12</v>
      </c>
      <c r="AA380" s="336" t="s">
        <v>853</v>
      </c>
      <c r="AB380" s="98" t="s">
        <v>121</v>
      </c>
      <c r="AC380" s="99">
        <v>1</v>
      </c>
      <c r="AD380" s="369" t="str">
        <f t="shared" si="17"/>
        <v>IMPRIMANTAEPSON FX 2190(18 ACE)- MATRICIALA A3</v>
      </c>
      <c r="AE380" s="371" t="s">
        <v>368</v>
      </c>
      <c r="AF380" s="372" t="s">
        <v>855</v>
      </c>
      <c r="AG380" s="529"/>
      <c r="AH380" s="103">
        <f t="shared" si="18"/>
        <v>2036.43</v>
      </c>
      <c r="AI380" s="184">
        <v>2</v>
      </c>
      <c r="AJ380" s="184"/>
      <c r="AK380" s="373">
        <v>8</v>
      </c>
    </row>
    <row r="381" spans="1:37" s="9" customFormat="1" ht="15">
      <c r="A381" s="1">
        <v>1</v>
      </c>
      <c r="C381" s="395"/>
      <c r="D381" s="396"/>
      <c r="E381" s="397"/>
      <c r="F381" s="397"/>
      <c r="G381" s="397"/>
      <c r="H381" s="397"/>
      <c r="I381" s="397"/>
      <c r="J381" s="397"/>
      <c r="K381" s="397"/>
      <c r="L381" s="397"/>
      <c r="M381" s="397"/>
      <c r="O381" s="369" t="s">
        <v>856</v>
      </c>
      <c r="P381" s="94" t="s">
        <v>80</v>
      </c>
      <c r="Q381" s="370"/>
      <c r="R381" s="103">
        <f t="shared" si="19"/>
        <v>79309.63</v>
      </c>
      <c r="S381" s="370"/>
      <c r="T381" s="182">
        <v>79309.63</v>
      </c>
      <c r="U381" s="370"/>
      <c r="V381" s="326"/>
      <c r="W381" s="370"/>
      <c r="X381" s="103"/>
      <c r="Y381" s="336">
        <v>38351</v>
      </c>
      <c r="Z381" s="103">
        <v>12</v>
      </c>
      <c r="AA381" s="336" t="s">
        <v>857</v>
      </c>
      <c r="AB381" s="98" t="s">
        <v>121</v>
      </c>
      <c r="AC381" s="99">
        <v>1</v>
      </c>
      <c r="AD381" s="369" t="str">
        <f t="shared" si="17"/>
        <v>SERVER CROS TEST</v>
      </c>
      <c r="AE381" s="371" t="s">
        <v>368</v>
      </c>
      <c r="AF381" s="372" t="s">
        <v>858</v>
      </c>
      <c r="AG381" s="370"/>
      <c r="AH381" s="103">
        <f t="shared" si="18"/>
        <v>79309.63</v>
      </c>
      <c r="AI381" s="184">
        <v>2</v>
      </c>
      <c r="AJ381" s="184"/>
      <c r="AK381" s="373">
        <v>8</v>
      </c>
    </row>
    <row r="382" spans="1:37" s="9" customFormat="1" ht="15">
      <c r="A382" s="1">
        <v>1</v>
      </c>
      <c r="C382" s="395"/>
      <c r="D382" s="396"/>
      <c r="E382" s="397"/>
      <c r="F382" s="397"/>
      <c r="G382" s="397"/>
      <c r="H382" s="397"/>
      <c r="I382" s="397"/>
      <c r="J382" s="397"/>
      <c r="K382" s="397"/>
      <c r="L382" s="397"/>
      <c r="M382" s="397"/>
      <c r="O382" s="369" t="s">
        <v>859</v>
      </c>
      <c r="P382" s="94" t="s">
        <v>80</v>
      </c>
      <c r="Q382" s="370"/>
      <c r="R382" s="103">
        <f t="shared" si="19"/>
        <v>581260.85</v>
      </c>
      <c r="S382" s="370"/>
      <c r="T382" s="182">
        <v>581260.85</v>
      </c>
      <c r="U382" s="370"/>
      <c r="V382" s="326"/>
      <c r="W382" s="370"/>
      <c r="X382" s="103"/>
      <c r="Y382" s="336">
        <v>38351</v>
      </c>
      <c r="Z382" s="103">
        <v>12</v>
      </c>
      <c r="AA382" s="336" t="s">
        <v>860</v>
      </c>
      <c r="AB382" s="98" t="s">
        <v>121</v>
      </c>
      <c r="AC382" s="99">
        <v>1</v>
      </c>
      <c r="AD382" s="369" t="str">
        <f t="shared" si="17"/>
        <v>SERVER 1 BILLING PRODUCTIV CROS</v>
      </c>
      <c r="AE382" s="371" t="s">
        <v>368</v>
      </c>
      <c r="AF382" s="372" t="s">
        <v>861</v>
      </c>
      <c r="AG382" s="370"/>
      <c r="AH382" s="103">
        <f t="shared" si="18"/>
        <v>581260.85</v>
      </c>
      <c r="AI382" s="184">
        <v>2</v>
      </c>
      <c r="AJ382" s="184"/>
      <c r="AK382" s="373">
        <v>8</v>
      </c>
    </row>
    <row r="383" spans="1:37" s="9" customFormat="1" ht="15">
      <c r="A383" s="1">
        <v>1</v>
      </c>
      <c r="C383" s="395"/>
      <c r="D383" s="396"/>
      <c r="E383" s="397"/>
      <c r="F383" s="397"/>
      <c r="G383" s="397"/>
      <c r="H383" s="397"/>
      <c r="I383" s="397"/>
      <c r="J383" s="397"/>
      <c r="K383" s="397"/>
      <c r="L383" s="397"/>
      <c r="M383" s="397"/>
      <c r="O383" s="369" t="s">
        <v>862</v>
      </c>
      <c r="P383" s="94" t="s">
        <v>80</v>
      </c>
      <c r="Q383" s="370"/>
      <c r="R383" s="103">
        <f t="shared" si="19"/>
        <v>15756.93</v>
      </c>
      <c r="S383" s="370"/>
      <c r="T383" s="182">
        <v>15756.93</v>
      </c>
      <c r="U383" s="370"/>
      <c r="V383" s="326"/>
      <c r="W383" s="370"/>
      <c r="X383" s="103"/>
      <c r="Y383" s="336">
        <v>38351</v>
      </c>
      <c r="Z383" s="103">
        <v>12</v>
      </c>
      <c r="AA383" s="336" t="s">
        <v>863</v>
      </c>
      <c r="AB383" s="98" t="s">
        <v>121</v>
      </c>
      <c r="AC383" s="99">
        <v>1</v>
      </c>
      <c r="AD383" s="369" t="str">
        <f t="shared" si="17"/>
        <v>UPS BILLING:APC SMART UPS 10000 VA+BATERY+START UP</v>
      </c>
      <c r="AE383" s="371" t="s">
        <v>368</v>
      </c>
      <c r="AF383" s="372" t="s">
        <v>864</v>
      </c>
      <c r="AG383" s="370"/>
      <c r="AH383" s="103">
        <f t="shared" si="18"/>
        <v>15756.93</v>
      </c>
      <c r="AI383" s="184">
        <v>2</v>
      </c>
      <c r="AJ383" s="184"/>
      <c r="AK383" s="373">
        <v>8</v>
      </c>
    </row>
    <row r="384" spans="1:37" s="9" customFormat="1" ht="15">
      <c r="A384" s="1">
        <v>1</v>
      </c>
      <c r="C384" s="395"/>
      <c r="D384" s="396"/>
      <c r="E384" s="397"/>
      <c r="F384" s="397"/>
      <c r="G384" s="397"/>
      <c r="H384" s="397"/>
      <c r="I384" s="397"/>
      <c r="J384" s="397"/>
      <c r="K384" s="397"/>
      <c r="L384" s="397"/>
      <c r="M384" s="397"/>
      <c r="O384" s="369" t="s">
        <v>862</v>
      </c>
      <c r="P384" s="94" t="s">
        <v>80</v>
      </c>
      <c r="Q384" s="370"/>
      <c r="R384" s="103">
        <f t="shared" si="19"/>
        <v>15756.93</v>
      </c>
      <c r="S384" s="370"/>
      <c r="T384" s="182">
        <v>15756.93</v>
      </c>
      <c r="U384" s="370"/>
      <c r="V384" s="326"/>
      <c r="W384" s="370"/>
      <c r="X384" s="103"/>
      <c r="Y384" s="336">
        <v>38351</v>
      </c>
      <c r="Z384" s="103">
        <v>12</v>
      </c>
      <c r="AA384" s="336" t="s">
        <v>863</v>
      </c>
      <c r="AB384" s="98" t="s">
        <v>121</v>
      </c>
      <c r="AC384" s="99">
        <v>1</v>
      </c>
      <c r="AD384" s="369" t="str">
        <f t="shared" si="17"/>
        <v>UPS BILLING:APC SMART UPS 10000 VA+BATERY+START UP</v>
      </c>
      <c r="AE384" s="371" t="s">
        <v>368</v>
      </c>
      <c r="AF384" s="372" t="s">
        <v>865</v>
      </c>
      <c r="AG384" s="370"/>
      <c r="AH384" s="103">
        <f t="shared" si="18"/>
        <v>15756.93</v>
      </c>
      <c r="AI384" s="184">
        <v>2</v>
      </c>
      <c r="AJ384" s="184"/>
      <c r="AK384" s="373">
        <v>8</v>
      </c>
    </row>
    <row r="385" spans="1:37" s="9" customFormat="1" ht="15">
      <c r="A385" s="1">
        <v>1</v>
      </c>
      <c r="C385" s="395"/>
      <c r="D385" s="396"/>
      <c r="E385" s="397"/>
      <c r="F385" s="397"/>
      <c r="G385" s="397"/>
      <c r="H385" s="397"/>
      <c r="I385" s="397"/>
      <c r="J385" s="397"/>
      <c r="K385" s="397"/>
      <c r="L385" s="397"/>
      <c r="M385" s="397"/>
      <c r="O385" s="369" t="s">
        <v>862</v>
      </c>
      <c r="P385" s="94" t="s">
        <v>80</v>
      </c>
      <c r="Q385" s="370"/>
      <c r="R385" s="103">
        <f t="shared" si="19"/>
        <v>15756.92</v>
      </c>
      <c r="S385" s="370"/>
      <c r="T385" s="182">
        <v>15756.92</v>
      </c>
      <c r="U385" s="370"/>
      <c r="V385" s="326"/>
      <c r="W385" s="370"/>
      <c r="X385" s="103"/>
      <c r="Y385" s="336">
        <v>38351</v>
      </c>
      <c r="Z385" s="103">
        <v>12</v>
      </c>
      <c r="AA385" s="336" t="s">
        <v>863</v>
      </c>
      <c r="AB385" s="98" t="s">
        <v>121</v>
      </c>
      <c r="AC385" s="99">
        <v>1</v>
      </c>
      <c r="AD385" s="369" t="str">
        <f t="shared" si="17"/>
        <v>UPS BILLING:APC SMART UPS 10000 VA+BATERY+START UP</v>
      </c>
      <c r="AE385" s="371" t="s">
        <v>368</v>
      </c>
      <c r="AF385" s="372" t="s">
        <v>866</v>
      </c>
      <c r="AG385" s="370"/>
      <c r="AH385" s="103">
        <f t="shared" si="18"/>
        <v>15756.92</v>
      </c>
      <c r="AI385" s="184">
        <v>2</v>
      </c>
      <c r="AJ385" s="184"/>
      <c r="AK385" s="373">
        <v>8</v>
      </c>
    </row>
    <row r="386" spans="1:37" ht="15">
      <c r="A386" s="1">
        <v>1</v>
      </c>
      <c r="O386" s="369" t="s">
        <v>845</v>
      </c>
      <c r="P386" s="94" t="s">
        <v>80</v>
      </c>
      <c r="Q386" s="370"/>
      <c r="R386" s="103">
        <f t="shared" si="19"/>
        <v>1390.83</v>
      </c>
      <c r="S386" s="370"/>
      <c r="T386" s="182">
        <v>1390.83</v>
      </c>
      <c r="U386" s="370"/>
      <c r="V386" s="326"/>
      <c r="W386" s="370"/>
      <c r="X386" s="103"/>
      <c r="Y386" s="336">
        <v>38708</v>
      </c>
      <c r="Z386" s="103">
        <v>12</v>
      </c>
      <c r="AA386" s="336" t="s">
        <v>867</v>
      </c>
      <c r="AB386" s="98" t="s">
        <v>121</v>
      </c>
      <c r="AC386" s="99">
        <v>1</v>
      </c>
      <c r="AD386" s="369" t="str">
        <f t="shared" si="17"/>
        <v>MULTIFUNCTIONAL LASERJET 3020</v>
      </c>
      <c r="AE386" s="371" t="s">
        <v>368</v>
      </c>
      <c r="AF386" s="372" t="s">
        <v>868</v>
      </c>
      <c r="AG386" s="370"/>
      <c r="AH386" s="103">
        <f t="shared" si="18"/>
        <v>1390.83</v>
      </c>
      <c r="AI386" s="184">
        <v>2</v>
      </c>
      <c r="AJ386" s="184"/>
      <c r="AK386" s="373">
        <v>8</v>
      </c>
    </row>
    <row r="387" spans="1:37" ht="15">
      <c r="A387" s="1">
        <v>1</v>
      </c>
      <c r="O387" s="369" t="s">
        <v>845</v>
      </c>
      <c r="P387" s="94" t="s">
        <v>80</v>
      </c>
      <c r="Q387" s="370"/>
      <c r="R387" s="103">
        <f t="shared" si="19"/>
        <v>1390.83</v>
      </c>
      <c r="S387" s="370"/>
      <c r="T387" s="182">
        <v>1390.83</v>
      </c>
      <c r="U387" s="370"/>
      <c r="V387" s="326"/>
      <c r="W387" s="370"/>
      <c r="X387" s="103"/>
      <c r="Y387" s="336">
        <v>38708</v>
      </c>
      <c r="Z387" s="103">
        <v>12</v>
      </c>
      <c r="AA387" s="336" t="s">
        <v>867</v>
      </c>
      <c r="AB387" s="98" t="s">
        <v>121</v>
      </c>
      <c r="AC387" s="99">
        <v>1</v>
      </c>
      <c r="AD387" s="369" t="str">
        <f t="shared" si="17"/>
        <v>MULTIFUNCTIONAL LASERJET 3020</v>
      </c>
      <c r="AE387" s="371" t="s">
        <v>368</v>
      </c>
      <c r="AF387" s="372" t="s">
        <v>869</v>
      </c>
      <c r="AG387" s="370"/>
      <c r="AH387" s="103">
        <f t="shared" si="18"/>
        <v>1390.83</v>
      </c>
      <c r="AI387" s="184">
        <v>2</v>
      </c>
      <c r="AJ387" s="184"/>
      <c r="AK387" s="373">
        <v>8</v>
      </c>
    </row>
    <row r="388" spans="1:37" ht="15">
      <c r="A388" s="1">
        <v>1</v>
      </c>
      <c r="O388" s="369" t="s">
        <v>845</v>
      </c>
      <c r="P388" s="94" t="s">
        <v>80</v>
      </c>
      <c r="Q388" s="370"/>
      <c r="R388" s="103">
        <f t="shared" si="19"/>
        <v>1390.83</v>
      </c>
      <c r="S388" s="370"/>
      <c r="T388" s="182">
        <v>1390.83</v>
      </c>
      <c r="U388" s="370"/>
      <c r="V388" s="326"/>
      <c r="W388" s="370"/>
      <c r="X388" s="103"/>
      <c r="Y388" s="336">
        <v>38708</v>
      </c>
      <c r="Z388" s="103">
        <v>12</v>
      </c>
      <c r="AA388" s="336" t="s">
        <v>867</v>
      </c>
      <c r="AB388" s="98" t="s">
        <v>121</v>
      </c>
      <c r="AC388" s="99">
        <v>1</v>
      </c>
      <c r="AD388" s="369" t="str">
        <f t="shared" si="17"/>
        <v>MULTIFUNCTIONAL LASERJET 3020</v>
      </c>
      <c r="AE388" s="371" t="s">
        <v>368</v>
      </c>
      <c r="AF388" s="372" t="s">
        <v>870</v>
      </c>
      <c r="AG388" s="370"/>
      <c r="AH388" s="103">
        <f t="shared" si="18"/>
        <v>1390.83</v>
      </c>
      <c r="AI388" s="184">
        <v>2</v>
      </c>
      <c r="AJ388" s="184"/>
      <c r="AK388" s="373">
        <v>8</v>
      </c>
    </row>
    <row r="389" spans="1:37" ht="15">
      <c r="A389" s="1">
        <v>1</v>
      </c>
      <c r="O389" s="369" t="s">
        <v>845</v>
      </c>
      <c r="P389" s="94" t="s">
        <v>80</v>
      </c>
      <c r="Q389" s="370"/>
      <c r="R389" s="103">
        <f t="shared" si="19"/>
        <v>1390.83</v>
      </c>
      <c r="S389" s="370"/>
      <c r="T389" s="182">
        <v>1390.83</v>
      </c>
      <c r="U389" s="370"/>
      <c r="V389" s="326"/>
      <c r="W389" s="370"/>
      <c r="X389" s="103"/>
      <c r="Y389" s="336">
        <v>38708</v>
      </c>
      <c r="Z389" s="103">
        <v>12</v>
      </c>
      <c r="AA389" s="336" t="s">
        <v>867</v>
      </c>
      <c r="AB389" s="98" t="s">
        <v>121</v>
      </c>
      <c r="AC389" s="99">
        <v>1</v>
      </c>
      <c r="AD389" s="369" t="str">
        <f t="shared" si="17"/>
        <v>MULTIFUNCTIONAL LASERJET 3020</v>
      </c>
      <c r="AE389" s="371" t="s">
        <v>368</v>
      </c>
      <c r="AF389" s="372" t="s">
        <v>871</v>
      </c>
      <c r="AG389" s="370"/>
      <c r="AH389" s="103">
        <f t="shared" si="18"/>
        <v>1390.83</v>
      </c>
      <c r="AI389" s="184">
        <v>2</v>
      </c>
      <c r="AJ389" s="184"/>
      <c r="AK389" s="373">
        <v>8</v>
      </c>
    </row>
    <row r="390" spans="1:37" ht="15">
      <c r="A390" s="1">
        <v>1</v>
      </c>
      <c r="O390" s="369" t="s">
        <v>872</v>
      </c>
      <c r="P390" s="94" t="s">
        <v>80</v>
      </c>
      <c r="Q390" s="370"/>
      <c r="R390" s="103">
        <f t="shared" si="19"/>
        <v>12670.72</v>
      </c>
      <c r="S390" s="370"/>
      <c r="T390" s="182">
        <v>12670.72</v>
      </c>
      <c r="U390" s="370"/>
      <c r="V390" s="326"/>
      <c r="W390" s="370"/>
      <c r="X390" s="103"/>
      <c r="Y390" s="336">
        <v>38707</v>
      </c>
      <c r="Z390" s="103">
        <v>12</v>
      </c>
      <c r="AA390" s="336" t="s">
        <v>873</v>
      </c>
      <c r="AB390" s="98" t="s">
        <v>121</v>
      </c>
      <c r="AC390" s="99">
        <v>1</v>
      </c>
      <c r="AD390" s="369" t="str">
        <f t="shared" si="17"/>
        <v>PLOTTER HP DJ 500 AO 16M 1200*00 DPICOL</v>
      </c>
      <c r="AE390" s="371" t="s">
        <v>459</v>
      </c>
      <c r="AF390" s="372" t="s">
        <v>874</v>
      </c>
      <c r="AG390" s="370"/>
      <c r="AH390" s="103">
        <f t="shared" si="18"/>
        <v>12670.72</v>
      </c>
      <c r="AI390" s="184">
        <v>4</v>
      </c>
      <c r="AJ390" s="184"/>
      <c r="AK390" s="373">
        <v>8</v>
      </c>
    </row>
    <row r="391" spans="1:37" ht="15">
      <c r="A391" s="1">
        <v>1</v>
      </c>
      <c r="O391" s="369" t="s">
        <v>872</v>
      </c>
      <c r="P391" s="94" t="s">
        <v>80</v>
      </c>
      <c r="Q391" s="370"/>
      <c r="R391" s="103">
        <f t="shared" si="19"/>
        <v>12670.72</v>
      </c>
      <c r="S391" s="370"/>
      <c r="T391" s="182">
        <v>12670.72</v>
      </c>
      <c r="U391" s="370"/>
      <c r="V391" s="326"/>
      <c r="W391" s="370"/>
      <c r="X391" s="103"/>
      <c r="Y391" s="336">
        <v>38707</v>
      </c>
      <c r="Z391" s="103">
        <v>12</v>
      </c>
      <c r="AA391" s="336" t="s">
        <v>873</v>
      </c>
      <c r="AB391" s="98" t="s">
        <v>121</v>
      </c>
      <c r="AC391" s="99">
        <v>1</v>
      </c>
      <c r="AD391" s="369" t="str">
        <f t="shared" si="17"/>
        <v>PLOTTER HP DJ 500 AO 16M 1200*00 DPICOL</v>
      </c>
      <c r="AE391" s="371" t="s">
        <v>459</v>
      </c>
      <c r="AF391" s="372" t="s">
        <v>875</v>
      </c>
      <c r="AG391" s="370"/>
      <c r="AH391" s="103">
        <f t="shared" si="18"/>
        <v>12670.72</v>
      </c>
      <c r="AI391" s="184">
        <v>4</v>
      </c>
      <c r="AJ391" s="184"/>
      <c r="AK391" s="373">
        <v>8</v>
      </c>
    </row>
    <row r="392" spans="1:37" s="11" customFormat="1" ht="15">
      <c r="A392" s="1">
        <v>1</v>
      </c>
      <c r="C392" s="402"/>
      <c r="D392" s="403"/>
      <c r="E392" s="404"/>
      <c r="F392" s="404"/>
      <c r="G392" s="404"/>
      <c r="H392" s="404"/>
      <c r="I392" s="404"/>
      <c r="J392" s="404"/>
      <c r="K392" s="404"/>
      <c r="L392" s="404"/>
      <c r="M392" s="404"/>
      <c r="O392" s="441" t="s">
        <v>872</v>
      </c>
      <c r="P392" s="442" t="s">
        <v>80</v>
      </c>
      <c r="Q392" s="443"/>
      <c r="R392" s="444">
        <f t="shared" si="19"/>
        <v>12670.72</v>
      </c>
      <c r="S392" s="443"/>
      <c r="T392" s="445">
        <v>12670.72</v>
      </c>
      <c r="U392" s="443"/>
      <c r="V392" s="446"/>
      <c r="W392" s="443"/>
      <c r="X392" s="444"/>
      <c r="Y392" s="447">
        <v>38707</v>
      </c>
      <c r="Z392" s="444">
        <v>12</v>
      </c>
      <c r="AA392" s="447" t="s">
        <v>873</v>
      </c>
      <c r="AB392" s="448" t="s">
        <v>121</v>
      </c>
      <c r="AC392" s="449">
        <v>1</v>
      </c>
      <c r="AD392" s="441" t="str">
        <f t="shared" si="17"/>
        <v>PLOTTER HP DJ 500 AO 16M 1200*00 DPICOL</v>
      </c>
      <c r="AE392" s="450" t="s">
        <v>459</v>
      </c>
      <c r="AF392" s="451" t="s">
        <v>876</v>
      </c>
      <c r="AG392" s="443"/>
      <c r="AH392" s="444">
        <f t="shared" si="18"/>
        <v>12670.72</v>
      </c>
      <c r="AI392" s="452">
        <v>4</v>
      </c>
      <c r="AJ392" s="452"/>
      <c r="AK392" s="453">
        <v>8</v>
      </c>
    </row>
    <row r="393" spans="1:37" ht="15">
      <c r="A393" s="1">
        <v>1</v>
      </c>
      <c r="O393" s="369" t="s">
        <v>877</v>
      </c>
      <c r="P393" s="94" t="s">
        <v>80</v>
      </c>
      <c r="Q393" s="370"/>
      <c r="R393" s="103">
        <f t="shared" si="19"/>
        <v>1740.24</v>
      </c>
      <c r="S393" s="370"/>
      <c r="T393" s="182">
        <v>1740.24</v>
      </c>
      <c r="U393" s="370"/>
      <c r="V393" s="326"/>
      <c r="W393" s="370"/>
      <c r="X393" s="103"/>
      <c r="Y393" s="336">
        <v>38707</v>
      </c>
      <c r="Z393" s="103">
        <v>12</v>
      </c>
      <c r="AA393" s="336" t="s">
        <v>878</v>
      </c>
      <c r="AB393" s="98" t="s">
        <v>113</v>
      </c>
      <c r="AC393" s="99">
        <v>1</v>
      </c>
      <c r="AD393" s="369" t="str">
        <f t="shared" si="17"/>
        <v>COPIATOR A4 BIZ HVB 160 120-1980-461 C1</v>
      </c>
      <c r="AE393" s="371" t="s">
        <v>459</v>
      </c>
      <c r="AF393" s="372" t="s">
        <v>879</v>
      </c>
      <c r="AG393" s="370"/>
      <c r="AH393" s="103">
        <f t="shared" si="18"/>
        <v>1740.24</v>
      </c>
      <c r="AI393" s="184">
        <v>4</v>
      </c>
      <c r="AJ393" s="184"/>
      <c r="AK393" s="373">
        <v>8</v>
      </c>
    </row>
    <row r="394" spans="1:37" ht="15">
      <c r="A394" s="1">
        <v>1</v>
      </c>
      <c r="O394" s="369" t="s">
        <v>877</v>
      </c>
      <c r="P394" s="94" t="s">
        <v>80</v>
      </c>
      <c r="Q394" s="370"/>
      <c r="R394" s="103">
        <f t="shared" si="19"/>
        <v>1740.24</v>
      </c>
      <c r="S394" s="370"/>
      <c r="T394" s="182">
        <v>1740.24</v>
      </c>
      <c r="U394" s="370"/>
      <c r="V394" s="326"/>
      <c r="W394" s="370"/>
      <c r="X394" s="103"/>
      <c r="Y394" s="336">
        <v>38707</v>
      </c>
      <c r="Z394" s="103">
        <v>12</v>
      </c>
      <c r="AA394" s="336" t="s">
        <v>878</v>
      </c>
      <c r="AB394" s="98" t="s">
        <v>113</v>
      </c>
      <c r="AC394" s="99">
        <v>1</v>
      </c>
      <c r="AD394" s="369" t="str">
        <f t="shared" si="17"/>
        <v>COPIATOR A4 BIZ HVB 160 120-1980-461 C1</v>
      </c>
      <c r="AE394" s="371" t="s">
        <v>459</v>
      </c>
      <c r="AF394" s="372" t="s">
        <v>880</v>
      </c>
      <c r="AG394" s="370"/>
      <c r="AH394" s="103">
        <f t="shared" si="18"/>
        <v>1740.24</v>
      </c>
      <c r="AI394" s="184">
        <v>4</v>
      </c>
      <c r="AJ394" s="184"/>
      <c r="AK394" s="373">
        <v>8</v>
      </c>
    </row>
    <row r="395" spans="1:37" ht="15">
      <c r="A395" s="1">
        <v>1</v>
      </c>
      <c r="O395" s="369" t="s">
        <v>877</v>
      </c>
      <c r="P395" s="94" t="s">
        <v>80</v>
      </c>
      <c r="Q395" s="370"/>
      <c r="R395" s="103">
        <f t="shared" si="19"/>
        <v>1740.24</v>
      </c>
      <c r="S395" s="370"/>
      <c r="T395" s="182">
        <v>1740.24</v>
      </c>
      <c r="U395" s="370"/>
      <c r="V395" s="326"/>
      <c r="W395" s="370"/>
      <c r="X395" s="103"/>
      <c r="Y395" s="336">
        <v>38707</v>
      </c>
      <c r="Z395" s="103">
        <v>12</v>
      </c>
      <c r="AA395" s="336" t="s">
        <v>878</v>
      </c>
      <c r="AB395" s="98" t="s">
        <v>113</v>
      </c>
      <c r="AC395" s="99">
        <v>1</v>
      </c>
      <c r="AD395" s="369" t="str">
        <f t="shared" si="17"/>
        <v>COPIATOR A4 BIZ HVB 160 120-1980-461 C1</v>
      </c>
      <c r="AE395" s="371" t="s">
        <v>459</v>
      </c>
      <c r="AF395" s="372" t="s">
        <v>881</v>
      </c>
      <c r="AG395" s="370"/>
      <c r="AH395" s="103">
        <f t="shared" si="18"/>
        <v>1740.24</v>
      </c>
      <c r="AI395" s="184">
        <v>4</v>
      </c>
      <c r="AJ395" s="184"/>
      <c r="AK395" s="373">
        <v>8</v>
      </c>
    </row>
    <row r="396" spans="1:37" ht="15">
      <c r="A396" s="1">
        <v>1</v>
      </c>
      <c r="O396" s="369" t="s">
        <v>877</v>
      </c>
      <c r="P396" s="94" t="s">
        <v>80</v>
      </c>
      <c r="Q396" s="370"/>
      <c r="R396" s="103">
        <f t="shared" si="19"/>
        <v>1740.24</v>
      </c>
      <c r="S396" s="370"/>
      <c r="T396" s="182">
        <v>1740.24</v>
      </c>
      <c r="U396" s="370"/>
      <c r="V396" s="326"/>
      <c r="W396" s="370"/>
      <c r="X396" s="103"/>
      <c r="Y396" s="336">
        <v>38707</v>
      </c>
      <c r="Z396" s="103">
        <v>12</v>
      </c>
      <c r="AA396" s="336" t="s">
        <v>878</v>
      </c>
      <c r="AB396" s="98" t="s">
        <v>113</v>
      </c>
      <c r="AC396" s="99">
        <v>1</v>
      </c>
      <c r="AD396" s="369" t="str">
        <f t="shared" si="17"/>
        <v>COPIATOR A4 BIZ HVB 160 120-1980-461 C1</v>
      </c>
      <c r="AE396" s="371" t="s">
        <v>459</v>
      </c>
      <c r="AF396" s="372" t="s">
        <v>882</v>
      </c>
      <c r="AG396" s="370"/>
      <c r="AH396" s="103">
        <f t="shared" si="18"/>
        <v>1740.24</v>
      </c>
      <c r="AI396" s="184">
        <v>4</v>
      </c>
      <c r="AJ396" s="184"/>
      <c r="AK396" s="373">
        <v>8</v>
      </c>
    </row>
    <row r="397" spans="1:37" s="11" customFormat="1" ht="15">
      <c r="A397" s="1">
        <v>1</v>
      </c>
      <c r="C397" s="402"/>
      <c r="D397" s="403"/>
      <c r="E397" s="404"/>
      <c r="F397" s="404"/>
      <c r="G397" s="404"/>
      <c r="H397" s="404"/>
      <c r="I397" s="404"/>
      <c r="J397" s="404"/>
      <c r="K397" s="404"/>
      <c r="L397" s="404"/>
      <c r="M397" s="404"/>
      <c r="O397" s="441" t="s">
        <v>877</v>
      </c>
      <c r="P397" s="442" t="s">
        <v>80</v>
      </c>
      <c r="Q397" s="443"/>
      <c r="R397" s="444">
        <f t="shared" si="19"/>
        <v>1740.24</v>
      </c>
      <c r="S397" s="443"/>
      <c r="T397" s="445">
        <v>1740.24</v>
      </c>
      <c r="U397" s="443"/>
      <c r="V397" s="446"/>
      <c r="W397" s="443"/>
      <c r="X397" s="444"/>
      <c r="Y397" s="447">
        <v>38707</v>
      </c>
      <c r="Z397" s="444">
        <v>12</v>
      </c>
      <c r="AA397" s="447" t="s">
        <v>878</v>
      </c>
      <c r="AB397" s="448" t="s">
        <v>113</v>
      </c>
      <c r="AC397" s="449">
        <v>1</v>
      </c>
      <c r="AD397" s="441" t="str">
        <f t="shared" si="17"/>
        <v>COPIATOR A4 BIZ HVB 160 120-1980-461 C1</v>
      </c>
      <c r="AE397" s="450" t="s">
        <v>459</v>
      </c>
      <c r="AF397" s="451" t="s">
        <v>883</v>
      </c>
      <c r="AG397" s="443"/>
      <c r="AH397" s="444">
        <f t="shared" si="18"/>
        <v>1740.24</v>
      </c>
      <c r="AI397" s="452">
        <v>4</v>
      </c>
      <c r="AJ397" s="452"/>
      <c r="AK397" s="453">
        <v>8</v>
      </c>
    </row>
    <row r="398" spans="1:37" ht="15">
      <c r="A398" s="1">
        <v>1</v>
      </c>
      <c r="O398" s="369" t="s">
        <v>877</v>
      </c>
      <c r="P398" s="94" t="s">
        <v>80</v>
      </c>
      <c r="Q398" s="370"/>
      <c r="R398" s="103">
        <f t="shared" si="19"/>
        <v>1740.24</v>
      </c>
      <c r="S398" s="370"/>
      <c r="T398" s="182">
        <v>1740.24</v>
      </c>
      <c r="U398" s="370"/>
      <c r="V398" s="326"/>
      <c r="W398" s="370"/>
      <c r="X398" s="103"/>
      <c r="Y398" s="336">
        <v>38707</v>
      </c>
      <c r="Z398" s="103">
        <v>12</v>
      </c>
      <c r="AA398" s="336" t="s">
        <v>878</v>
      </c>
      <c r="AB398" s="98" t="s">
        <v>113</v>
      </c>
      <c r="AC398" s="99">
        <v>1</v>
      </c>
      <c r="AD398" s="369" t="str">
        <f t="shared" si="17"/>
        <v>COPIATOR A4 BIZ HVB 160 120-1980-461 C1</v>
      </c>
      <c r="AE398" s="371" t="s">
        <v>459</v>
      </c>
      <c r="AF398" s="372" t="s">
        <v>884</v>
      </c>
      <c r="AG398" s="370"/>
      <c r="AH398" s="103">
        <f t="shared" si="18"/>
        <v>1740.24</v>
      </c>
      <c r="AI398" s="184">
        <v>4</v>
      </c>
      <c r="AJ398" s="184"/>
      <c r="AK398" s="373">
        <v>8</v>
      </c>
    </row>
    <row r="399" spans="1:37" s="11" customFormat="1" ht="15">
      <c r="A399" s="1">
        <v>1</v>
      </c>
      <c r="C399" s="402"/>
      <c r="D399" s="403"/>
      <c r="E399" s="404"/>
      <c r="F399" s="404"/>
      <c r="G399" s="404"/>
      <c r="H399" s="404"/>
      <c r="I399" s="404"/>
      <c r="J399" s="404"/>
      <c r="K399" s="404"/>
      <c r="L399" s="404"/>
      <c r="M399" s="404"/>
      <c r="O399" s="441" t="s">
        <v>885</v>
      </c>
      <c r="P399" s="442" t="s">
        <v>80</v>
      </c>
      <c r="Q399" s="443"/>
      <c r="R399" s="444">
        <f t="shared" si="19"/>
        <v>7957.97</v>
      </c>
      <c r="S399" s="443"/>
      <c r="T399" s="445">
        <v>7957.97</v>
      </c>
      <c r="U399" s="443"/>
      <c r="V399" s="446"/>
      <c r="W399" s="443"/>
      <c r="X399" s="444"/>
      <c r="Y399" s="447">
        <v>38707</v>
      </c>
      <c r="Z399" s="444">
        <v>12</v>
      </c>
      <c r="AA399" s="447" t="s">
        <v>886</v>
      </c>
      <c r="AB399" s="448" t="s">
        <v>113</v>
      </c>
      <c r="AC399" s="449">
        <v>1</v>
      </c>
      <c r="AD399" s="441" t="str">
        <f t="shared" si="17"/>
        <v>COPIATOR A3BIZ HVB 160 120-1980-461 C1</v>
      </c>
      <c r="AE399" s="450" t="s">
        <v>459</v>
      </c>
      <c r="AF399" s="451" t="s">
        <v>887</v>
      </c>
      <c r="AG399" s="443"/>
      <c r="AH399" s="444">
        <f t="shared" si="18"/>
        <v>7957.97</v>
      </c>
      <c r="AI399" s="452">
        <v>4</v>
      </c>
      <c r="AJ399" s="452"/>
      <c r="AK399" s="453">
        <v>8</v>
      </c>
    </row>
    <row r="400" spans="1:37" ht="15">
      <c r="A400" s="1">
        <v>1</v>
      </c>
      <c r="O400" s="369" t="s">
        <v>877</v>
      </c>
      <c r="P400" s="94" t="s">
        <v>80</v>
      </c>
      <c r="Q400" s="370"/>
      <c r="R400" s="103">
        <f t="shared" si="19"/>
        <v>7957.97</v>
      </c>
      <c r="S400" s="370"/>
      <c r="T400" s="182">
        <v>7957.97</v>
      </c>
      <c r="U400" s="370"/>
      <c r="V400" s="326"/>
      <c r="W400" s="370"/>
      <c r="X400" s="103"/>
      <c r="Y400" s="336">
        <v>38707</v>
      </c>
      <c r="Z400" s="103">
        <v>12</v>
      </c>
      <c r="AA400" s="336" t="s">
        <v>886</v>
      </c>
      <c r="AB400" s="98" t="s">
        <v>113</v>
      </c>
      <c r="AC400" s="99">
        <v>1</v>
      </c>
      <c r="AD400" s="369" t="str">
        <f t="shared" si="17"/>
        <v>COPIATOR A4 BIZ HVB 160 120-1980-461 C1</v>
      </c>
      <c r="AE400" s="371" t="s">
        <v>459</v>
      </c>
      <c r="AF400" s="372" t="s">
        <v>888</v>
      </c>
      <c r="AG400" s="370"/>
      <c r="AH400" s="103">
        <f t="shared" si="18"/>
        <v>7957.97</v>
      </c>
      <c r="AI400" s="184">
        <v>4</v>
      </c>
      <c r="AJ400" s="184"/>
      <c r="AK400" s="373">
        <v>8</v>
      </c>
    </row>
    <row r="401" spans="1:37" s="11" customFormat="1" ht="15">
      <c r="A401" s="1">
        <v>1</v>
      </c>
      <c r="C401" s="402"/>
      <c r="D401" s="403"/>
      <c r="E401" s="404"/>
      <c r="F401" s="404"/>
      <c r="G401" s="404"/>
      <c r="H401" s="404"/>
      <c r="I401" s="404"/>
      <c r="J401" s="404"/>
      <c r="K401" s="404"/>
      <c r="L401" s="404"/>
      <c r="M401" s="404"/>
      <c r="O401" s="441" t="s">
        <v>877</v>
      </c>
      <c r="P401" s="442" t="s">
        <v>80</v>
      </c>
      <c r="Q401" s="443"/>
      <c r="R401" s="444">
        <f t="shared" si="19"/>
        <v>33227.71</v>
      </c>
      <c r="S401" s="443"/>
      <c r="T401" s="445">
        <v>33227.71</v>
      </c>
      <c r="U401" s="443"/>
      <c r="V401" s="446"/>
      <c r="W401" s="443"/>
      <c r="X401" s="444"/>
      <c r="Y401" s="447">
        <v>38707</v>
      </c>
      <c r="Z401" s="444">
        <v>12</v>
      </c>
      <c r="AA401" s="447" t="s">
        <v>889</v>
      </c>
      <c r="AB401" s="448" t="s">
        <v>113</v>
      </c>
      <c r="AC401" s="449">
        <v>1</v>
      </c>
      <c r="AD401" s="441" t="str">
        <f t="shared" si="17"/>
        <v>COPIATOR A4 BIZ HVB 160 120-1980-461 C1</v>
      </c>
      <c r="AE401" s="450" t="s">
        <v>459</v>
      </c>
      <c r="AF401" s="451" t="s">
        <v>890</v>
      </c>
      <c r="AG401" s="443"/>
      <c r="AH401" s="444">
        <f t="shared" si="18"/>
        <v>33227.71</v>
      </c>
      <c r="AI401" s="452">
        <v>4</v>
      </c>
      <c r="AJ401" s="452"/>
      <c r="AK401" s="453">
        <v>8</v>
      </c>
    </row>
    <row r="402" spans="1:37" ht="15">
      <c r="A402" s="1">
        <v>1</v>
      </c>
      <c r="O402" s="369" t="s">
        <v>389</v>
      </c>
      <c r="P402" s="94" t="s">
        <v>80</v>
      </c>
      <c r="Q402" s="370"/>
      <c r="R402" s="103">
        <f t="shared" si="19"/>
        <v>570</v>
      </c>
      <c r="S402" s="370"/>
      <c r="T402" s="182">
        <v>570</v>
      </c>
      <c r="U402" s="370"/>
      <c r="V402" s="326"/>
      <c r="W402" s="370"/>
      <c r="X402" s="103"/>
      <c r="Y402" s="336">
        <v>38716</v>
      </c>
      <c r="Z402" s="103">
        <v>12</v>
      </c>
      <c r="AA402" s="336" t="s">
        <v>891</v>
      </c>
      <c r="AB402" s="98" t="s">
        <v>113</v>
      </c>
      <c r="AC402" s="99">
        <v>1</v>
      </c>
      <c r="AD402" s="369" t="str">
        <f t="shared" si="17"/>
        <v>TELEFON MITEL SS4015</v>
      </c>
      <c r="AE402" s="371" t="s">
        <v>383</v>
      </c>
      <c r="AF402" s="372" t="s">
        <v>892</v>
      </c>
      <c r="AG402" s="370"/>
      <c r="AH402" s="103">
        <f t="shared" si="18"/>
        <v>570</v>
      </c>
      <c r="AI402" s="184">
        <v>3</v>
      </c>
      <c r="AJ402" s="184"/>
      <c r="AK402" s="373">
        <v>8</v>
      </c>
    </row>
    <row r="403" spans="1:37" ht="15">
      <c r="A403" s="1">
        <v>1</v>
      </c>
      <c r="O403" s="369" t="s">
        <v>389</v>
      </c>
      <c r="P403" s="94" t="s">
        <v>80</v>
      </c>
      <c r="Q403" s="370"/>
      <c r="R403" s="103">
        <f t="shared" si="19"/>
        <v>570</v>
      </c>
      <c r="S403" s="370"/>
      <c r="T403" s="182">
        <v>570</v>
      </c>
      <c r="U403" s="370"/>
      <c r="V403" s="326"/>
      <c r="W403" s="370"/>
      <c r="X403" s="103"/>
      <c r="Y403" s="336">
        <v>38716</v>
      </c>
      <c r="Z403" s="103">
        <v>12</v>
      </c>
      <c r="AA403" s="336" t="s">
        <v>891</v>
      </c>
      <c r="AB403" s="98" t="s">
        <v>113</v>
      </c>
      <c r="AC403" s="99">
        <v>1</v>
      </c>
      <c r="AD403" s="369" t="str">
        <f t="shared" si="17"/>
        <v>TELEFON MITEL SS4015</v>
      </c>
      <c r="AE403" s="371" t="s">
        <v>383</v>
      </c>
      <c r="AF403" s="372" t="s">
        <v>893</v>
      </c>
      <c r="AG403" s="370"/>
      <c r="AH403" s="103">
        <f t="shared" si="18"/>
        <v>570</v>
      </c>
      <c r="AI403" s="184">
        <v>3</v>
      </c>
      <c r="AJ403" s="184"/>
      <c r="AK403" s="373">
        <v>8</v>
      </c>
    </row>
    <row r="404" spans="1:37" ht="15">
      <c r="A404" s="1">
        <v>1</v>
      </c>
      <c r="O404" s="369" t="s">
        <v>389</v>
      </c>
      <c r="P404" s="94" t="s">
        <v>80</v>
      </c>
      <c r="Q404" s="370"/>
      <c r="R404" s="103">
        <f t="shared" si="19"/>
        <v>570</v>
      </c>
      <c r="S404" s="370"/>
      <c r="T404" s="182">
        <v>570</v>
      </c>
      <c r="U404" s="370"/>
      <c r="V404" s="326"/>
      <c r="W404" s="370"/>
      <c r="X404" s="103"/>
      <c r="Y404" s="336">
        <v>38716</v>
      </c>
      <c r="Z404" s="103">
        <v>12</v>
      </c>
      <c r="AA404" s="336" t="s">
        <v>891</v>
      </c>
      <c r="AB404" s="98" t="s">
        <v>113</v>
      </c>
      <c r="AC404" s="99">
        <v>1</v>
      </c>
      <c r="AD404" s="369" t="str">
        <f t="shared" si="17"/>
        <v>TELEFON MITEL SS4015</v>
      </c>
      <c r="AE404" s="371" t="s">
        <v>383</v>
      </c>
      <c r="AF404" s="372" t="s">
        <v>894</v>
      </c>
      <c r="AG404" s="370"/>
      <c r="AH404" s="103">
        <f t="shared" si="18"/>
        <v>570</v>
      </c>
      <c r="AI404" s="184">
        <v>3</v>
      </c>
      <c r="AJ404" s="184"/>
      <c r="AK404" s="373">
        <v>8</v>
      </c>
    </row>
    <row r="405" spans="1:37" ht="15">
      <c r="A405" s="1">
        <v>1</v>
      </c>
      <c r="O405" s="369" t="s">
        <v>389</v>
      </c>
      <c r="P405" s="94" t="s">
        <v>80</v>
      </c>
      <c r="Q405" s="370"/>
      <c r="R405" s="103">
        <f t="shared" si="19"/>
        <v>570</v>
      </c>
      <c r="S405" s="370"/>
      <c r="T405" s="182">
        <v>570</v>
      </c>
      <c r="U405" s="370"/>
      <c r="V405" s="326"/>
      <c r="W405" s="370"/>
      <c r="X405" s="103"/>
      <c r="Y405" s="336">
        <v>38716</v>
      </c>
      <c r="Z405" s="103">
        <v>12</v>
      </c>
      <c r="AA405" s="336" t="s">
        <v>891</v>
      </c>
      <c r="AB405" s="98" t="s">
        <v>113</v>
      </c>
      <c r="AC405" s="99">
        <v>1</v>
      </c>
      <c r="AD405" s="369" t="str">
        <f t="shared" si="17"/>
        <v>TELEFON MITEL SS4015</v>
      </c>
      <c r="AE405" s="371" t="s">
        <v>383</v>
      </c>
      <c r="AF405" s="372" t="s">
        <v>895</v>
      </c>
      <c r="AG405" s="370"/>
      <c r="AH405" s="103">
        <f t="shared" si="18"/>
        <v>570</v>
      </c>
      <c r="AI405" s="184">
        <v>3</v>
      </c>
      <c r="AJ405" s="184"/>
      <c r="AK405" s="373">
        <v>8</v>
      </c>
    </row>
    <row r="406" spans="1:37" ht="15">
      <c r="A406" s="1">
        <v>1</v>
      </c>
      <c r="O406" s="369" t="s">
        <v>389</v>
      </c>
      <c r="P406" s="94" t="s">
        <v>80</v>
      </c>
      <c r="Q406" s="370"/>
      <c r="R406" s="103">
        <f t="shared" si="19"/>
        <v>570</v>
      </c>
      <c r="S406" s="370"/>
      <c r="T406" s="182">
        <v>570</v>
      </c>
      <c r="U406" s="370"/>
      <c r="V406" s="326"/>
      <c r="W406" s="370"/>
      <c r="X406" s="103"/>
      <c r="Y406" s="336">
        <v>38716</v>
      </c>
      <c r="Z406" s="103">
        <v>12</v>
      </c>
      <c r="AA406" s="336" t="s">
        <v>891</v>
      </c>
      <c r="AB406" s="98"/>
      <c r="AC406" s="99">
        <v>1</v>
      </c>
      <c r="AD406" s="369" t="str">
        <f t="shared" si="17"/>
        <v>TELEFON MITEL SS4015</v>
      </c>
      <c r="AE406" s="371" t="s">
        <v>383</v>
      </c>
      <c r="AF406" s="372" t="s">
        <v>896</v>
      </c>
      <c r="AG406" s="370"/>
      <c r="AH406" s="103">
        <f t="shared" si="18"/>
        <v>570</v>
      </c>
      <c r="AI406" s="184">
        <v>3</v>
      </c>
      <c r="AJ406" s="184"/>
      <c r="AK406" s="373">
        <v>8</v>
      </c>
    </row>
    <row r="407" spans="1:37" ht="15">
      <c r="A407" s="1">
        <v>1</v>
      </c>
      <c r="O407" s="369" t="s">
        <v>389</v>
      </c>
      <c r="P407" s="94" t="s">
        <v>80</v>
      </c>
      <c r="Q407" s="370"/>
      <c r="R407" s="103">
        <f t="shared" si="19"/>
        <v>570</v>
      </c>
      <c r="S407" s="370"/>
      <c r="T407" s="182">
        <v>570</v>
      </c>
      <c r="U407" s="370"/>
      <c r="V407" s="326"/>
      <c r="W407" s="370"/>
      <c r="X407" s="103"/>
      <c r="Y407" s="336">
        <v>38716</v>
      </c>
      <c r="Z407" s="103">
        <v>12</v>
      </c>
      <c r="AA407" s="336" t="s">
        <v>891</v>
      </c>
      <c r="AB407" s="98"/>
      <c r="AC407" s="99">
        <v>1</v>
      </c>
      <c r="AD407" s="369" t="str">
        <f t="shared" si="17"/>
        <v>TELEFON MITEL SS4015</v>
      </c>
      <c r="AE407" s="371" t="s">
        <v>383</v>
      </c>
      <c r="AF407" s="372" t="s">
        <v>897</v>
      </c>
      <c r="AG407" s="370"/>
      <c r="AH407" s="103">
        <f t="shared" si="18"/>
        <v>570</v>
      </c>
      <c r="AI407" s="184">
        <v>3</v>
      </c>
      <c r="AJ407" s="184"/>
      <c r="AK407" s="373">
        <v>8</v>
      </c>
    </row>
    <row r="408" spans="1:37" ht="15">
      <c r="A408" s="1">
        <v>1</v>
      </c>
      <c r="O408" s="369" t="s">
        <v>389</v>
      </c>
      <c r="P408" s="94" t="s">
        <v>80</v>
      </c>
      <c r="Q408" s="370"/>
      <c r="R408" s="103">
        <f t="shared" si="19"/>
        <v>570</v>
      </c>
      <c r="S408" s="370"/>
      <c r="T408" s="182">
        <v>570</v>
      </c>
      <c r="U408" s="370"/>
      <c r="V408" s="326"/>
      <c r="W408" s="370"/>
      <c r="X408" s="103"/>
      <c r="Y408" s="336">
        <v>38716</v>
      </c>
      <c r="Z408" s="103">
        <v>12</v>
      </c>
      <c r="AA408" s="336" t="s">
        <v>891</v>
      </c>
      <c r="AB408" s="98"/>
      <c r="AC408" s="99">
        <v>1</v>
      </c>
      <c r="AD408" s="369" t="str">
        <f t="shared" si="17"/>
        <v>TELEFON MITEL SS4015</v>
      </c>
      <c r="AE408" s="371" t="s">
        <v>383</v>
      </c>
      <c r="AF408" s="372" t="s">
        <v>898</v>
      </c>
      <c r="AG408" s="370"/>
      <c r="AH408" s="103">
        <f t="shared" si="18"/>
        <v>570</v>
      </c>
      <c r="AI408" s="184">
        <v>3</v>
      </c>
      <c r="AJ408" s="184"/>
      <c r="AK408" s="373">
        <v>8</v>
      </c>
    </row>
    <row r="409" spans="1:37" ht="15">
      <c r="A409" s="1">
        <v>1</v>
      </c>
      <c r="O409" s="369" t="s">
        <v>386</v>
      </c>
      <c r="P409" s="94" t="s">
        <v>80</v>
      </c>
      <c r="Q409" s="370"/>
      <c r="R409" s="103">
        <f t="shared" si="19"/>
        <v>834</v>
      </c>
      <c r="S409" s="370"/>
      <c r="T409" s="182">
        <v>834</v>
      </c>
      <c r="U409" s="370"/>
      <c r="V409" s="326"/>
      <c r="W409" s="370"/>
      <c r="X409" s="103"/>
      <c r="Y409" s="336">
        <v>38716</v>
      </c>
      <c r="Z409" s="103">
        <v>12</v>
      </c>
      <c r="AA409" s="336" t="s">
        <v>899</v>
      </c>
      <c r="AB409" s="98"/>
      <c r="AC409" s="99">
        <v>1</v>
      </c>
      <c r="AD409" s="369" t="str">
        <f t="shared" si="17"/>
        <v>TELEFON MITEL SS4025</v>
      </c>
      <c r="AE409" s="371" t="s">
        <v>383</v>
      </c>
      <c r="AF409" s="372" t="s">
        <v>900</v>
      </c>
      <c r="AG409" s="370"/>
      <c r="AH409" s="103">
        <f t="shared" si="18"/>
        <v>834</v>
      </c>
      <c r="AI409" s="184">
        <v>3</v>
      </c>
      <c r="AJ409" s="184"/>
      <c r="AK409" s="373">
        <v>8</v>
      </c>
    </row>
    <row r="410" spans="1:37" ht="15">
      <c r="A410" s="1">
        <v>1</v>
      </c>
      <c r="O410" s="369" t="s">
        <v>386</v>
      </c>
      <c r="P410" s="94" t="s">
        <v>80</v>
      </c>
      <c r="Q410" s="370"/>
      <c r="R410" s="103">
        <f t="shared" si="19"/>
        <v>834</v>
      </c>
      <c r="S410" s="370"/>
      <c r="T410" s="182">
        <v>834</v>
      </c>
      <c r="U410" s="370"/>
      <c r="V410" s="326"/>
      <c r="W410" s="370"/>
      <c r="X410" s="103"/>
      <c r="Y410" s="336">
        <v>38716</v>
      </c>
      <c r="Z410" s="103">
        <v>12</v>
      </c>
      <c r="AA410" s="336" t="s">
        <v>899</v>
      </c>
      <c r="AB410" s="98"/>
      <c r="AC410" s="99">
        <v>1</v>
      </c>
      <c r="AD410" s="369" t="str">
        <f t="shared" si="17"/>
        <v>TELEFON MITEL SS4025</v>
      </c>
      <c r="AE410" s="371" t="s">
        <v>383</v>
      </c>
      <c r="AF410" s="372" t="s">
        <v>901</v>
      </c>
      <c r="AG410" s="370"/>
      <c r="AH410" s="103">
        <f t="shared" si="18"/>
        <v>834</v>
      </c>
      <c r="AI410" s="184">
        <v>3</v>
      </c>
      <c r="AJ410" s="184"/>
      <c r="AK410" s="373">
        <v>8</v>
      </c>
    </row>
    <row r="411" spans="1:37" ht="15">
      <c r="A411" s="1">
        <v>1</v>
      </c>
      <c r="O411" s="369" t="s">
        <v>386</v>
      </c>
      <c r="P411" s="94" t="s">
        <v>80</v>
      </c>
      <c r="Q411" s="370"/>
      <c r="R411" s="103">
        <f t="shared" si="19"/>
        <v>834</v>
      </c>
      <c r="S411" s="370"/>
      <c r="T411" s="182">
        <v>834</v>
      </c>
      <c r="U411" s="370"/>
      <c r="V411" s="326"/>
      <c r="W411" s="370"/>
      <c r="X411" s="103"/>
      <c r="Y411" s="336">
        <v>38716</v>
      </c>
      <c r="Z411" s="103">
        <v>12</v>
      </c>
      <c r="AA411" s="336" t="s">
        <v>899</v>
      </c>
      <c r="AB411" s="98"/>
      <c r="AC411" s="99">
        <v>1</v>
      </c>
      <c r="AD411" s="369" t="str">
        <f t="shared" si="17"/>
        <v>TELEFON MITEL SS4025</v>
      </c>
      <c r="AE411" s="371" t="s">
        <v>383</v>
      </c>
      <c r="AF411" s="372" t="s">
        <v>902</v>
      </c>
      <c r="AG411" s="370"/>
      <c r="AH411" s="103">
        <f t="shared" si="18"/>
        <v>834</v>
      </c>
      <c r="AI411" s="184">
        <v>3</v>
      </c>
      <c r="AJ411" s="184"/>
      <c r="AK411" s="373">
        <v>8</v>
      </c>
    </row>
    <row r="412" spans="1:37" ht="15">
      <c r="A412" s="1">
        <v>1</v>
      </c>
      <c r="O412" s="369" t="s">
        <v>386</v>
      </c>
      <c r="P412" s="94" t="s">
        <v>80</v>
      </c>
      <c r="Q412" s="370"/>
      <c r="R412" s="103">
        <f t="shared" si="19"/>
        <v>834</v>
      </c>
      <c r="S412" s="370"/>
      <c r="T412" s="182">
        <v>834</v>
      </c>
      <c r="U412" s="370"/>
      <c r="V412" s="326"/>
      <c r="W412" s="370"/>
      <c r="X412" s="103"/>
      <c r="Y412" s="336">
        <v>38716</v>
      </c>
      <c r="Z412" s="103">
        <v>12</v>
      </c>
      <c r="AA412" s="336" t="s">
        <v>899</v>
      </c>
      <c r="AB412" s="98"/>
      <c r="AC412" s="99">
        <v>1</v>
      </c>
      <c r="AD412" s="369" t="str">
        <f t="shared" si="17"/>
        <v>TELEFON MITEL SS4025</v>
      </c>
      <c r="AE412" s="371" t="s">
        <v>383</v>
      </c>
      <c r="AF412" s="372" t="s">
        <v>903</v>
      </c>
      <c r="AG412" s="370"/>
      <c r="AH412" s="103">
        <f t="shared" si="18"/>
        <v>834</v>
      </c>
      <c r="AI412" s="184">
        <v>3</v>
      </c>
      <c r="AJ412" s="184"/>
      <c r="AK412" s="373">
        <v>8</v>
      </c>
    </row>
    <row r="413" spans="1:37" ht="15">
      <c r="A413" s="1">
        <v>1</v>
      </c>
      <c r="O413" s="369" t="s">
        <v>386</v>
      </c>
      <c r="P413" s="94" t="s">
        <v>80</v>
      </c>
      <c r="Q413" s="370"/>
      <c r="R413" s="103">
        <f t="shared" si="19"/>
        <v>834</v>
      </c>
      <c r="S413" s="370"/>
      <c r="T413" s="182">
        <v>834</v>
      </c>
      <c r="U413" s="370"/>
      <c r="V413" s="326"/>
      <c r="W413" s="370"/>
      <c r="X413" s="103"/>
      <c r="Y413" s="336">
        <v>38716</v>
      </c>
      <c r="Z413" s="103">
        <v>12</v>
      </c>
      <c r="AA413" s="336" t="s">
        <v>899</v>
      </c>
      <c r="AB413" s="98"/>
      <c r="AC413" s="99">
        <v>1</v>
      </c>
      <c r="AD413" s="369" t="str">
        <f t="shared" si="17"/>
        <v>TELEFON MITEL SS4025</v>
      </c>
      <c r="AE413" s="371" t="s">
        <v>383</v>
      </c>
      <c r="AF413" s="372" t="s">
        <v>904</v>
      </c>
      <c r="AG413" s="370"/>
      <c r="AH413" s="103">
        <f t="shared" si="18"/>
        <v>834</v>
      </c>
      <c r="AI413" s="184">
        <v>3</v>
      </c>
      <c r="AJ413" s="184"/>
      <c r="AK413" s="373">
        <v>8</v>
      </c>
    </row>
    <row r="414" spans="1:37" ht="15">
      <c r="A414" s="1">
        <v>1</v>
      </c>
      <c r="O414" s="369" t="s">
        <v>386</v>
      </c>
      <c r="P414" s="94" t="s">
        <v>80</v>
      </c>
      <c r="Q414" s="370"/>
      <c r="R414" s="103">
        <f t="shared" si="19"/>
        <v>834</v>
      </c>
      <c r="S414" s="370"/>
      <c r="T414" s="182">
        <v>834</v>
      </c>
      <c r="U414" s="370"/>
      <c r="V414" s="326"/>
      <c r="W414" s="370"/>
      <c r="X414" s="103"/>
      <c r="Y414" s="336">
        <v>38716</v>
      </c>
      <c r="Z414" s="103">
        <v>12</v>
      </c>
      <c r="AA414" s="336" t="s">
        <v>899</v>
      </c>
      <c r="AB414" s="98"/>
      <c r="AC414" s="99">
        <v>1</v>
      </c>
      <c r="AD414" s="369" t="str">
        <f t="shared" si="17"/>
        <v>TELEFON MITEL SS4025</v>
      </c>
      <c r="AE414" s="371" t="s">
        <v>383</v>
      </c>
      <c r="AF414" s="372" t="s">
        <v>905</v>
      </c>
      <c r="AG414" s="370"/>
      <c r="AH414" s="103">
        <f t="shared" si="18"/>
        <v>834</v>
      </c>
      <c r="AI414" s="184">
        <v>3</v>
      </c>
      <c r="AJ414" s="184"/>
      <c r="AK414" s="373">
        <v>8</v>
      </c>
    </row>
    <row r="415" spans="1:37" ht="15">
      <c r="A415" s="1">
        <v>1</v>
      </c>
      <c r="O415" s="369" t="s">
        <v>386</v>
      </c>
      <c r="P415" s="94" t="s">
        <v>80</v>
      </c>
      <c r="Q415" s="370"/>
      <c r="R415" s="103">
        <f t="shared" si="19"/>
        <v>834</v>
      </c>
      <c r="S415" s="370"/>
      <c r="T415" s="182">
        <v>834</v>
      </c>
      <c r="U415" s="370"/>
      <c r="V415" s="326"/>
      <c r="W415" s="370"/>
      <c r="X415" s="103"/>
      <c r="Y415" s="336">
        <v>38716</v>
      </c>
      <c r="Z415" s="103">
        <v>12</v>
      </c>
      <c r="AA415" s="336" t="s">
        <v>899</v>
      </c>
      <c r="AB415" s="98"/>
      <c r="AC415" s="99">
        <v>1</v>
      </c>
      <c r="AD415" s="369" t="str">
        <f t="shared" si="17"/>
        <v>TELEFON MITEL SS4025</v>
      </c>
      <c r="AE415" s="371" t="s">
        <v>383</v>
      </c>
      <c r="AF415" s="372" t="s">
        <v>906</v>
      </c>
      <c r="AG415" s="370"/>
      <c r="AH415" s="103">
        <f t="shared" si="18"/>
        <v>834</v>
      </c>
      <c r="AI415" s="184">
        <v>3</v>
      </c>
      <c r="AJ415" s="184"/>
      <c r="AK415" s="373">
        <v>8</v>
      </c>
    </row>
    <row r="416" spans="1:37" ht="15">
      <c r="A416" s="1">
        <v>1</v>
      </c>
      <c r="O416" s="369" t="s">
        <v>386</v>
      </c>
      <c r="P416" s="94" t="s">
        <v>80</v>
      </c>
      <c r="Q416" s="370"/>
      <c r="R416" s="103">
        <f t="shared" si="19"/>
        <v>834</v>
      </c>
      <c r="S416" s="370"/>
      <c r="T416" s="182">
        <v>834</v>
      </c>
      <c r="U416" s="370"/>
      <c r="V416" s="326"/>
      <c r="W416" s="370"/>
      <c r="X416" s="103"/>
      <c r="Y416" s="336">
        <v>38716</v>
      </c>
      <c r="Z416" s="103">
        <v>12</v>
      </c>
      <c r="AA416" s="336" t="s">
        <v>899</v>
      </c>
      <c r="AB416" s="98"/>
      <c r="AC416" s="99">
        <v>1</v>
      </c>
      <c r="AD416" s="369" t="str">
        <f t="shared" si="17"/>
        <v>TELEFON MITEL SS4025</v>
      </c>
      <c r="AE416" s="371" t="s">
        <v>383</v>
      </c>
      <c r="AF416" s="372" t="s">
        <v>907</v>
      </c>
      <c r="AG416" s="370"/>
      <c r="AH416" s="103">
        <f t="shared" si="18"/>
        <v>834</v>
      </c>
      <c r="AI416" s="184">
        <v>3</v>
      </c>
      <c r="AJ416" s="184"/>
      <c r="AK416" s="373">
        <v>8</v>
      </c>
    </row>
    <row r="417" spans="1:37" ht="15">
      <c r="A417" s="1">
        <v>1</v>
      </c>
      <c r="O417" s="369" t="s">
        <v>386</v>
      </c>
      <c r="P417" s="94" t="s">
        <v>80</v>
      </c>
      <c r="Q417" s="370"/>
      <c r="R417" s="103">
        <f t="shared" si="19"/>
        <v>834</v>
      </c>
      <c r="S417" s="370"/>
      <c r="T417" s="182">
        <v>834</v>
      </c>
      <c r="U417" s="370"/>
      <c r="V417" s="326"/>
      <c r="W417" s="370"/>
      <c r="X417" s="103"/>
      <c r="Y417" s="336">
        <v>38716</v>
      </c>
      <c r="Z417" s="103">
        <v>12</v>
      </c>
      <c r="AA417" s="336" t="s">
        <v>899</v>
      </c>
      <c r="AB417" s="98"/>
      <c r="AC417" s="99">
        <v>1</v>
      </c>
      <c r="AD417" s="369" t="str">
        <f t="shared" si="17"/>
        <v>TELEFON MITEL SS4025</v>
      </c>
      <c r="AE417" s="371" t="s">
        <v>383</v>
      </c>
      <c r="AF417" s="372" t="s">
        <v>908</v>
      </c>
      <c r="AG417" s="370"/>
      <c r="AH417" s="103">
        <f t="shared" si="18"/>
        <v>834</v>
      </c>
      <c r="AI417" s="184">
        <v>3</v>
      </c>
      <c r="AJ417" s="184"/>
      <c r="AK417" s="373">
        <v>8</v>
      </c>
    </row>
    <row r="418" spans="1:37" ht="15">
      <c r="A418" s="1">
        <v>1</v>
      </c>
      <c r="O418" s="369" t="s">
        <v>386</v>
      </c>
      <c r="P418" s="94" t="s">
        <v>80</v>
      </c>
      <c r="Q418" s="370"/>
      <c r="R418" s="103">
        <f t="shared" si="19"/>
        <v>834</v>
      </c>
      <c r="S418" s="370"/>
      <c r="T418" s="182">
        <v>834</v>
      </c>
      <c r="U418" s="370"/>
      <c r="V418" s="326"/>
      <c r="W418" s="370"/>
      <c r="X418" s="103"/>
      <c r="Y418" s="336">
        <v>38716</v>
      </c>
      <c r="Z418" s="103">
        <v>12</v>
      </c>
      <c r="AA418" s="336" t="s">
        <v>899</v>
      </c>
      <c r="AB418" s="98"/>
      <c r="AC418" s="99">
        <v>1</v>
      </c>
      <c r="AD418" s="369" t="str">
        <f t="shared" si="17"/>
        <v>TELEFON MITEL SS4025</v>
      </c>
      <c r="AE418" s="371" t="s">
        <v>383</v>
      </c>
      <c r="AF418" s="372" t="s">
        <v>909</v>
      </c>
      <c r="AG418" s="370"/>
      <c r="AH418" s="103">
        <f t="shared" si="18"/>
        <v>834</v>
      </c>
      <c r="AI418" s="184">
        <v>3</v>
      </c>
      <c r="AJ418" s="184"/>
      <c r="AK418" s="373">
        <v>8</v>
      </c>
    </row>
    <row r="419" spans="1:37" ht="15">
      <c r="A419" s="1">
        <v>1</v>
      </c>
      <c r="O419" s="369" t="s">
        <v>386</v>
      </c>
      <c r="P419" s="94" t="s">
        <v>80</v>
      </c>
      <c r="Q419" s="370"/>
      <c r="R419" s="103">
        <f t="shared" si="19"/>
        <v>834</v>
      </c>
      <c r="S419" s="370"/>
      <c r="T419" s="182">
        <v>834</v>
      </c>
      <c r="U419" s="370"/>
      <c r="V419" s="326"/>
      <c r="W419" s="370"/>
      <c r="X419" s="103"/>
      <c r="Y419" s="336">
        <v>38716</v>
      </c>
      <c r="Z419" s="103">
        <v>12</v>
      </c>
      <c r="AA419" s="336" t="s">
        <v>899</v>
      </c>
      <c r="AB419" s="98"/>
      <c r="AC419" s="99">
        <v>1</v>
      </c>
      <c r="AD419" s="369" t="str">
        <f t="shared" si="17"/>
        <v>TELEFON MITEL SS4025</v>
      </c>
      <c r="AE419" s="371" t="s">
        <v>383</v>
      </c>
      <c r="AF419" s="372" t="s">
        <v>910</v>
      </c>
      <c r="AG419" s="370"/>
      <c r="AH419" s="103">
        <f t="shared" si="18"/>
        <v>834</v>
      </c>
      <c r="AI419" s="184">
        <v>3</v>
      </c>
      <c r="AJ419" s="184"/>
      <c r="AK419" s="373">
        <v>8</v>
      </c>
    </row>
    <row r="420" spans="1:37" ht="15">
      <c r="A420" s="1">
        <v>1</v>
      </c>
      <c r="O420" s="369" t="s">
        <v>386</v>
      </c>
      <c r="P420" s="94" t="s">
        <v>80</v>
      </c>
      <c r="Q420" s="370"/>
      <c r="R420" s="103">
        <f t="shared" si="19"/>
        <v>834</v>
      </c>
      <c r="S420" s="370"/>
      <c r="T420" s="182">
        <v>834</v>
      </c>
      <c r="U420" s="370"/>
      <c r="V420" s="326"/>
      <c r="W420" s="370"/>
      <c r="X420" s="103"/>
      <c r="Y420" s="336">
        <v>38716</v>
      </c>
      <c r="Z420" s="103">
        <v>12</v>
      </c>
      <c r="AA420" s="336" t="s">
        <v>899</v>
      </c>
      <c r="AB420" s="98"/>
      <c r="AC420" s="99">
        <v>1</v>
      </c>
      <c r="AD420" s="369" t="str">
        <f t="shared" si="17"/>
        <v>TELEFON MITEL SS4025</v>
      </c>
      <c r="AE420" s="371" t="s">
        <v>383</v>
      </c>
      <c r="AF420" s="372" t="s">
        <v>911</v>
      </c>
      <c r="AG420" s="370"/>
      <c r="AH420" s="103">
        <f t="shared" si="18"/>
        <v>834</v>
      </c>
      <c r="AI420" s="184">
        <v>3</v>
      </c>
      <c r="AJ420" s="184"/>
      <c r="AK420" s="373">
        <v>8</v>
      </c>
    </row>
    <row r="421" spans="1:37" ht="15">
      <c r="A421" s="1">
        <v>1</v>
      </c>
      <c r="O421" s="369" t="s">
        <v>386</v>
      </c>
      <c r="P421" s="94" t="s">
        <v>80</v>
      </c>
      <c r="Q421" s="370"/>
      <c r="R421" s="103">
        <f t="shared" si="19"/>
        <v>834</v>
      </c>
      <c r="S421" s="370"/>
      <c r="T421" s="182">
        <v>834</v>
      </c>
      <c r="U421" s="370"/>
      <c r="V421" s="326"/>
      <c r="W421" s="370"/>
      <c r="X421" s="103"/>
      <c r="Y421" s="336">
        <v>38716</v>
      </c>
      <c r="Z421" s="103">
        <v>12</v>
      </c>
      <c r="AA421" s="336" t="s">
        <v>899</v>
      </c>
      <c r="AB421" s="98"/>
      <c r="AC421" s="99">
        <v>1</v>
      </c>
      <c r="AD421" s="369" t="str">
        <f t="shared" si="17"/>
        <v>TELEFON MITEL SS4025</v>
      </c>
      <c r="AE421" s="371" t="s">
        <v>383</v>
      </c>
      <c r="AF421" s="372" t="s">
        <v>912</v>
      </c>
      <c r="AG421" s="370"/>
      <c r="AH421" s="103">
        <f t="shared" si="18"/>
        <v>834</v>
      </c>
      <c r="AI421" s="184">
        <v>3</v>
      </c>
      <c r="AJ421" s="184"/>
      <c r="AK421" s="373">
        <v>8</v>
      </c>
    </row>
    <row r="422" spans="1:37" ht="15">
      <c r="A422" s="1">
        <v>1</v>
      </c>
      <c r="O422" s="369" t="s">
        <v>386</v>
      </c>
      <c r="P422" s="94" t="s">
        <v>80</v>
      </c>
      <c r="Q422" s="370"/>
      <c r="R422" s="103">
        <f t="shared" si="19"/>
        <v>834</v>
      </c>
      <c r="S422" s="370"/>
      <c r="T422" s="182">
        <v>834</v>
      </c>
      <c r="U422" s="370"/>
      <c r="V422" s="326"/>
      <c r="W422" s="370"/>
      <c r="X422" s="103"/>
      <c r="Y422" s="336">
        <v>38716</v>
      </c>
      <c r="Z422" s="103">
        <v>12</v>
      </c>
      <c r="AA422" s="336" t="s">
        <v>899</v>
      </c>
      <c r="AB422" s="98"/>
      <c r="AC422" s="99">
        <v>1</v>
      </c>
      <c r="AD422" s="369" t="str">
        <f t="shared" si="17"/>
        <v>TELEFON MITEL SS4025</v>
      </c>
      <c r="AE422" s="371" t="s">
        <v>383</v>
      </c>
      <c r="AF422" s="372" t="s">
        <v>913</v>
      </c>
      <c r="AG422" s="370"/>
      <c r="AH422" s="103">
        <f t="shared" si="18"/>
        <v>834</v>
      </c>
      <c r="AI422" s="184">
        <v>3</v>
      </c>
      <c r="AJ422" s="184"/>
      <c r="AK422" s="373">
        <v>8</v>
      </c>
    </row>
    <row r="423" spans="1:37" ht="15">
      <c r="A423" s="1">
        <v>1</v>
      </c>
      <c r="O423" s="369" t="s">
        <v>386</v>
      </c>
      <c r="P423" s="94" t="s">
        <v>80</v>
      </c>
      <c r="Q423" s="370"/>
      <c r="R423" s="103">
        <f t="shared" si="19"/>
        <v>834</v>
      </c>
      <c r="S423" s="370"/>
      <c r="T423" s="182">
        <v>834</v>
      </c>
      <c r="U423" s="370"/>
      <c r="V423" s="326"/>
      <c r="W423" s="370"/>
      <c r="X423" s="103"/>
      <c r="Y423" s="336">
        <v>38716</v>
      </c>
      <c r="Z423" s="103">
        <v>12</v>
      </c>
      <c r="AA423" s="336" t="s">
        <v>899</v>
      </c>
      <c r="AB423" s="98"/>
      <c r="AC423" s="99">
        <v>1</v>
      </c>
      <c r="AD423" s="369" t="str">
        <f t="shared" si="17"/>
        <v>TELEFON MITEL SS4025</v>
      </c>
      <c r="AE423" s="371" t="s">
        <v>383</v>
      </c>
      <c r="AF423" s="372" t="s">
        <v>914</v>
      </c>
      <c r="AG423" s="370"/>
      <c r="AH423" s="103">
        <f t="shared" si="18"/>
        <v>834</v>
      </c>
      <c r="AI423" s="184">
        <v>3</v>
      </c>
      <c r="AJ423" s="184"/>
      <c r="AK423" s="373">
        <v>8</v>
      </c>
    </row>
    <row r="424" spans="1:37" ht="15">
      <c r="A424" s="1">
        <v>1</v>
      </c>
      <c r="O424" s="369" t="s">
        <v>386</v>
      </c>
      <c r="P424" s="94" t="s">
        <v>80</v>
      </c>
      <c r="Q424" s="370"/>
      <c r="R424" s="103">
        <f t="shared" si="19"/>
        <v>834</v>
      </c>
      <c r="S424" s="370"/>
      <c r="T424" s="182">
        <v>834</v>
      </c>
      <c r="U424" s="370"/>
      <c r="V424" s="326"/>
      <c r="W424" s="370"/>
      <c r="X424" s="103"/>
      <c r="Y424" s="336">
        <v>38716</v>
      </c>
      <c r="Z424" s="103">
        <v>12</v>
      </c>
      <c r="AA424" s="336" t="s">
        <v>899</v>
      </c>
      <c r="AB424" s="98"/>
      <c r="AC424" s="99">
        <v>1</v>
      </c>
      <c r="AD424" s="369" t="str">
        <f t="shared" si="17"/>
        <v>TELEFON MITEL SS4025</v>
      </c>
      <c r="AE424" s="371" t="s">
        <v>383</v>
      </c>
      <c r="AF424" s="372" t="s">
        <v>915</v>
      </c>
      <c r="AG424" s="370"/>
      <c r="AH424" s="103">
        <f t="shared" si="18"/>
        <v>834</v>
      </c>
      <c r="AI424" s="184">
        <v>3</v>
      </c>
      <c r="AJ424" s="184"/>
      <c r="AK424" s="373">
        <v>8</v>
      </c>
    </row>
    <row r="425" spans="1:37" ht="15">
      <c r="A425" s="1">
        <v>1</v>
      </c>
      <c r="O425" s="369" t="s">
        <v>382</v>
      </c>
      <c r="P425" s="94" t="s">
        <v>80</v>
      </c>
      <c r="Q425" s="370"/>
      <c r="R425" s="103">
        <f t="shared" si="19"/>
        <v>1374</v>
      </c>
      <c r="S425" s="370"/>
      <c r="T425" s="182">
        <v>1374</v>
      </c>
      <c r="U425" s="370"/>
      <c r="V425" s="326"/>
      <c r="W425" s="370"/>
      <c r="X425" s="103"/>
      <c r="Y425" s="336">
        <v>38716</v>
      </c>
      <c r="Z425" s="103">
        <v>12</v>
      </c>
      <c r="AA425" s="336" t="s">
        <v>916</v>
      </c>
      <c r="AB425" s="98"/>
      <c r="AC425" s="99">
        <v>1</v>
      </c>
      <c r="AD425" s="369" t="str">
        <f t="shared" si="17"/>
        <v>TELEFON MITEL SS4150</v>
      </c>
      <c r="AE425" s="371" t="s">
        <v>383</v>
      </c>
      <c r="AF425" s="372" t="s">
        <v>917</v>
      </c>
      <c r="AG425" s="370"/>
      <c r="AH425" s="103">
        <f t="shared" si="18"/>
        <v>1374</v>
      </c>
      <c r="AI425" s="184">
        <v>3</v>
      </c>
      <c r="AJ425" s="184"/>
      <c r="AK425" s="373">
        <v>8</v>
      </c>
    </row>
    <row r="426" spans="1:37" ht="15">
      <c r="A426" s="1">
        <v>1</v>
      </c>
      <c r="O426" s="369" t="s">
        <v>382</v>
      </c>
      <c r="P426" s="94" t="s">
        <v>80</v>
      </c>
      <c r="Q426" s="370"/>
      <c r="R426" s="103">
        <f t="shared" si="19"/>
        <v>1374</v>
      </c>
      <c r="S426" s="370"/>
      <c r="T426" s="182">
        <v>1374</v>
      </c>
      <c r="U426" s="370"/>
      <c r="V426" s="326"/>
      <c r="W426" s="370"/>
      <c r="X426" s="103"/>
      <c r="Y426" s="336">
        <v>38716</v>
      </c>
      <c r="Z426" s="103">
        <v>12</v>
      </c>
      <c r="AA426" s="336" t="s">
        <v>916</v>
      </c>
      <c r="AB426" s="98" t="s">
        <v>113</v>
      </c>
      <c r="AC426" s="99">
        <v>1</v>
      </c>
      <c r="AD426" s="369" t="str">
        <f t="shared" si="17"/>
        <v>TELEFON MITEL SS4150</v>
      </c>
      <c r="AE426" s="371" t="s">
        <v>383</v>
      </c>
      <c r="AF426" s="372" t="s">
        <v>918</v>
      </c>
      <c r="AG426" s="370"/>
      <c r="AH426" s="103">
        <f t="shared" si="18"/>
        <v>1374</v>
      </c>
      <c r="AI426" s="184">
        <v>3</v>
      </c>
      <c r="AJ426" s="184"/>
      <c r="AK426" s="373">
        <v>8</v>
      </c>
    </row>
    <row r="427" spans="1:37" ht="15">
      <c r="A427" s="1">
        <v>1</v>
      </c>
      <c r="O427" s="369" t="s">
        <v>382</v>
      </c>
      <c r="P427" s="94" t="s">
        <v>80</v>
      </c>
      <c r="Q427" s="370"/>
      <c r="R427" s="103">
        <f t="shared" si="19"/>
        <v>1374</v>
      </c>
      <c r="S427" s="370"/>
      <c r="T427" s="182">
        <v>1374</v>
      </c>
      <c r="U427" s="370"/>
      <c r="V427" s="326"/>
      <c r="W427" s="370"/>
      <c r="X427" s="103"/>
      <c r="Y427" s="336">
        <v>38716</v>
      </c>
      <c r="Z427" s="103">
        <v>12</v>
      </c>
      <c r="AA427" s="336" t="s">
        <v>916</v>
      </c>
      <c r="AB427" s="98" t="s">
        <v>113</v>
      </c>
      <c r="AC427" s="99">
        <v>1</v>
      </c>
      <c r="AD427" s="369" t="str">
        <f t="shared" si="17"/>
        <v>TELEFON MITEL SS4150</v>
      </c>
      <c r="AE427" s="371" t="s">
        <v>383</v>
      </c>
      <c r="AF427" s="372" t="s">
        <v>919</v>
      </c>
      <c r="AG427" s="370"/>
      <c r="AH427" s="103">
        <f t="shared" si="18"/>
        <v>1374</v>
      </c>
      <c r="AI427" s="184">
        <v>3</v>
      </c>
      <c r="AJ427" s="184"/>
      <c r="AK427" s="373">
        <v>8</v>
      </c>
    </row>
    <row r="428" spans="1:37" ht="15">
      <c r="A428" s="1">
        <v>1</v>
      </c>
      <c r="O428" s="369" t="s">
        <v>382</v>
      </c>
      <c r="P428" s="94" t="s">
        <v>80</v>
      </c>
      <c r="Q428" s="370"/>
      <c r="R428" s="103">
        <f t="shared" si="19"/>
        <v>1374</v>
      </c>
      <c r="S428" s="370"/>
      <c r="T428" s="182">
        <v>1374</v>
      </c>
      <c r="U428" s="370"/>
      <c r="V428" s="326"/>
      <c r="W428" s="370"/>
      <c r="X428" s="103"/>
      <c r="Y428" s="336">
        <v>38716</v>
      </c>
      <c r="Z428" s="103">
        <v>12</v>
      </c>
      <c r="AA428" s="336" t="s">
        <v>916</v>
      </c>
      <c r="AB428" s="98" t="s">
        <v>113</v>
      </c>
      <c r="AC428" s="99">
        <v>1</v>
      </c>
      <c r="AD428" s="369" t="str">
        <f t="shared" si="17"/>
        <v>TELEFON MITEL SS4150</v>
      </c>
      <c r="AE428" s="371" t="s">
        <v>383</v>
      </c>
      <c r="AF428" s="372" t="s">
        <v>920</v>
      </c>
      <c r="AG428" s="370"/>
      <c r="AH428" s="103">
        <f t="shared" si="18"/>
        <v>1374</v>
      </c>
      <c r="AI428" s="184">
        <v>3</v>
      </c>
      <c r="AJ428" s="184"/>
      <c r="AK428" s="373">
        <v>8</v>
      </c>
    </row>
    <row r="429" spans="1:37" ht="15">
      <c r="A429" s="1">
        <v>1</v>
      </c>
      <c r="O429" s="369" t="s">
        <v>382</v>
      </c>
      <c r="P429" s="94" t="s">
        <v>80</v>
      </c>
      <c r="Q429" s="370"/>
      <c r="R429" s="103">
        <f t="shared" si="19"/>
        <v>1374</v>
      </c>
      <c r="S429" s="370"/>
      <c r="T429" s="182">
        <v>1374</v>
      </c>
      <c r="U429" s="370"/>
      <c r="V429" s="326"/>
      <c r="W429" s="370"/>
      <c r="X429" s="103"/>
      <c r="Y429" s="336">
        <v>38716</v>
      </c>
      <c r="Z429" s="103">
        <v>12</v>
      </c>
      <c r="AA429" s="336" t="s">
        <v>916</v>
      </c>
      <c r="AB429" s="98" t="s">
        <v>113</v>
      </c>
      <c r="AC429" s="99">
        <v>1</v>
      </c>
      <c r="AD429" s="369" t="str">
        <f t="shared" si="17"/>
        <v>TELEFON MITEL SS4150</v>
      </c>
      <c r="AE429" s="371" t="s">
        <v>383</v>
      </c>
      <c r="AF429" s="372" t="s">
        <v>921</v>
      </c>
      <c r="AG429" s="370"/>
      <c r="AH429" s="103">
        <f t="shared" si="18"/>
        <v>1374</v>
      </c>
      <c r="AI429" s="184">
        <v>3</v>
      </c>
      <c r="AJ429" s="184"/>
      <c r="AK429" s="373">
        <v>8</v>
      </c>
    </row>
    <row r="430" spans="1:37" ht="15">
      <c r="A430" s="1">
        <v>1</v>
      </c>
      <c r="O430" s="369" t="s">
        <v>382</v>
      </c>
      <c r="P430" s="94" t="s">
        <v>80</v>
      </c>
      <c r="Q430" s="370"/>
      <c r="R430" s="103">
        <f t="shared" si="19"/>
        <v>1374</v>
      </c>
      <c r="S430" s="370"/>
      <c r="T430" s="182">
        <v>1374</v>
      </c>
      <c r="U430" s="370"/>
      <c r="V430" s="326"/>
      <c r="W430" s="370"/>
      <c r="X430" s="103"/>
      <c r="Y430" s="336">
        <v>38716</v>
      </c>
      <c r="Z430" s="103">
        <v>12</v>
      </c>
      <c r="AA430" s="336" t="s">
        <v>916</v>
      </c>
      <c r="AB430" s="98" t="s">
        <v>113</v>
      </c>
      <c r="AC430" s="99">
        <v>1</v>
      </c>
      <c r="AD430" s="369" t="str">
        <f t="shared" si="17"/>
        <v>TELEFON MITEL SS4150</v>
      </c>
      <c r="AE430" s="371" t="s">
        <v>383</v>
      </c>
      <c r="AF430" s="372" t="s">
        <v>922</v>
      </c>
      <c r="AG430" s="370"/>
      <c r="AH430" s="103">
        <f t="shared" si="18"/>
        <v>1374</v>
      </c>
      <c r="AI430" s="184">
        <v>3</v>
      </c>
      <c r="AJ430" s="184"/>
      <c r="AK430" s="373">
        <v>8</v>
      </c>
    </row>
    <row r="431" spans="1:37" ht="15">
      <c r="A431" s="1">
        <v>1</v>
      </c>
      <c r="O431" s="369" t="s">
        <v>382</v>
      </c>
      <c r="P431" s="94" t="s">
        <v>80</v>
      </c>
      <c r="Q431" s="370"/>
      <c r="R431" s="103">
        <f t="shared" si="19"/>
        <v>1374</v>
      </c>
      <c r="S431" s="370"/>
      <c r="T431" s="182">
        <v>1374</v>
      </c>
      <c r="U431" s="370"/>
      <c r="V431" s="326"/>
      <c r="W431" s="370"/>
      <c r="X431" s="103"/>
      <c r="Y431" s="336">
        <v>38716</v>
      </c>
      <c r="Z431" s="103">
        <v>12</v>
      </c>
      <c r="AA431" s="336" t="s">
        <v>916</v>
      </c>
      <c r="AB431" s="98" t="s">
        <v>113</v>
      </c>
      <c r="AC431" s="99">
        <v>1</v>
      </c>
      <c r="AD431" s="369" t="str">
        <f t="shared" si="17"/>
        <v>TELEFON MITEL SS4150</v>
      </c>
      <c r="AE431" s="371" t="s">
        <v>383</v>
      </c>
      <c r="AF431" s="372" t="s">
        <v>923</v>
      </c>
      <c r="AG431" s="370"/>
      <c r="AH431" s="103">
        <f t="shared" si="18"/>
        <v>1374</v>
      </c>
      <c r="AI431" s="184">
        <v>3</v>
      </c>
      <c r="AJ431" s="184"/>
      <c r="AK431" s="373">
        <v>8</v>
      </c>
    </row>
    <row r="432" spans="1:37" ht="15">
      <c r="A432" s="1">
        <v>1</v>
      </c>
      <c r="O432" s="369" t="s">
        <v>382</v>
      </c>
      <c r="P432" s="94" t="s">
        <v>80</v>
      </c>
      <c r="Q432" s="370"/>
      <c r="R432" s="103">
        <f t="shared" si="19"/>
        <v>1374</v>
      </c>
      <c r="S432" s="370"/>
      <c r="T432" s="182">
        <v>1374</v>
      </c>
      <c r="U432" s="370"/>
      <c r="V432" s="326"/>
      <c r="W432" s="370"/>
      <c r="X432" s="103"/>
      <c r="Y432" s="336">
        <v>38716</v>
      </c>
      <c r="Z432" s="103">
        <v>12</v>
      </c>
      <c r="AA432" s="336" t="s">
        <v>916</v>
      </c>
      <c r="AB432" s="98" t="s">
        <v>113</v>
      </c>
      <c r="AC432" s="99">
        <v>1</v>
      </c>
      <c r="AD432" s="369" t="str">
        <f t="shared" ref="AD432:AD458" si="20">O432</f>
        <v>TELEFON MITEL SS4150</v>
      </c>
      <c r="AE432" s="371" t="s">
        <v>383</v>
      </c>
      <c r="AF432" s="372" t="s">
        <v>924</v>
      </c>
      <c r="AG432" s="370"/>
      <c r="AH432" s="103">
        <f t="shared" ref="AH432:AH458" si="21">T432</f>
        <v>1374</v>
      </c>
      <c r="AI432" s="184">
        <v>3</v>
      </c>
      <c r="AJ432" s="184"/>
      <c r="AK432" s="373">
        <v>8</v>
      </c>
    </row>
    <row r="433" spans="1:37" ht="15">
      <c r="A433" s="1">
        <v>1</v>
      </c>
      <c r="O433" s="369" t="s">
        <v>382</v>
      </c>
      <c r="P433" s="94" t="s">
        <v>80</v>
      </c>
      <c r="Q433" s="370"/>
      <c r="R433" s="103">
        <f t="shared" ref="R433:R458" si="22">T433</f>
        <v>1374</v>
      </c>
      <c r="S433" s="370"/>
      <c r="T433" s="182">
        <v>1374</v>
      </c>
      <c r="U433" s="370"/>
      <c r="V433" s="326"/>
      <c r="W433" s="370"/>
      <c r="X433" s="103"/>
      <c r="Y433" s="336">
        <v>38716</v>
      </c>
      <c r="Z433" s="103">
        <v>12</v>
      </c>
      <c r="AA433" s="336" t="s">
        <v>916</v>
      </c>
      <c r="AB433" s="98" t="s">
        <v>113</v>
      </c>
      <c r="AC433" s="99">
        <v>1</v>
      </c>
      <c r="AD433" s="369" t="str">
        <f t="shared" si="20"/>
        <v>TELEFON MITEL SS4150</v>
      </c>
      <c r="AE433" s="371" t="s">
        <v>383</v>
      </c>
      <c r="AF433" s="372" t="s">
        <v>925</v>
      </c>
      <c r="AG433" s="370"/>
      <c r="AH433" s="103">
        <f t="shared" si="21"/>
        <v>1374</v>
      </c>
      <c r="AI433" s="184">
        <v>3</v>
      </c>
      <c r="AJ433" s="184"/>
      <c r="AK433" s="373">
        <v>8</v>
      </c>
    </row>
    <row r="434" spans="1:37" ht="15">
      <c r="A434" s="1">
        <v>1</v>
      </c>
      <c r="O434" s="369" t="s">
        <v>382</v>
      </c>
      <c r="P434" s="94" t="s">
        <v>80</v>
      </c>
      <c r="Q434" s="370"/>
      <c r="R434" s="103">
        <f t="shared" si="22"/>
        <v>1374</v>
      </c>
      <c r="S434" s="370"/>
      <c r="T434" s="182">
        <v>1374</v>
      </c>
      <c r="U434" s="370"/>
      <c r="V434" s="326"/>
      <c r="W434" s="370"/>
      <c r="X434" s="103"/>
      <c r="Y434" s="336">
        <v>38716</v>
      </c>
      <c r="Z434" s="103">
        <v>12</v>
      </c>
      <c r="AA434" s="336" t="s">
        <v>916</v>
      </c>
      <c r="AB434" s="98" t="s">
        <v>113</v>
      </c>
      <c r="AC434" s="99">
        <v>1</v>
      </c>
      <c r="AD434" s="369" t="str">
        <f t="shared" si="20"/>
        <v>TELEFON MITEL SS4150</v>
      </c>
      <c r="AE434" s="371" t="s">
        <v>383</v>
      </c>
      <c r="AF434" s="372" t="s">
        <v>926</v>
      </c>
      <c r="AG434" s="370"/>
      <c r="AH434" s="103">
        <f t="shared" si="21"/>
        <v>1374</v>
      </c>
      <c r="AI434" s="184">
        <v>3</v>
      </c>
      <c r="AJ434" s="184"/>
      <c r="AK434" s="373">
        <v>8</v>
      </c>
    </row>
    <row r="435" spans="1:37" ht="15">
      <c r="A435" s="1">
        <v>1</v>
      </c>
      <c r="O435" s="369" t="s">
        <v>927</v>
      </c>
      <c r="P435" s="94" t="s">
        <v>80</v>
      </c>
      <c r="Q435" s="370"/>
      <c r="R435" s="103">
        <f t="shared" si="22"/>
        <v>135515.6</v>
      </c>
      <c r="S435" s="370"/>
      <c r="T435" s="182">
        <v>135515.6</v>
      </c>
      <c r="U435" s="370"/>
      <c r="V435" s="326"/>
      <c r="W435" s="370"/>
      <c r="X435" s="103"/>
      <c r="Y435" s="336">
        <v>38460</v>
      </c>
      <c r="Z435" s="103">
        <v>4</v>
      </c>
      <c r="AA435" s="336" t="s">
        <v>834</v>
      </c>
      <c r="AB435" s="98" t="s">
        <v>113</v>
      </c>
      <c r="AC435" s="99">
        <v>1</v>
      </c>
      <c r="AD435" s="369" t="str">
        <f t="shared" si="20"/>
        <v>SOFTWARE 5700 VFA (100 LICENTE)</v>
      </c>
      <c r="AE435" s="371"/>
      <c r="AF435" s="372" t="s">
        <v>928</v>
      </c>
      <c r="AG435" s="370"/>
      <c r="AH435" s="103">
        <f t="shared" si="21"/>
        <v>135515.6</v>
      </c>
      <c r="AI435" s="184">
        <v>3</v>
      </c>
      <c r="AJ435" s="184"/>
      <c r="AK435" s="373">
        <v>8</v>
      </c>
    </row>
    <row r="436" spans="1:37" ht="15">
      <c r="A436" s="1">
        <v>1</v>
      </c>
      <c r="O436" s="369" t="s">
        <v>929</v>
      </c>
      <c r="P436" s="94" t="s">
        <v>80</v>
      </c>
      <c r="Q436" s="370"/>
      <c r="R436" s="103">
        <f t="shared" si="22"/>
        <v>718681</v>
      </c>
      <c r="S436" s="370"/>
      <c r="T436" s="182">
        <v>718681</v>
      </c>
      <c r="U436" s="370"/>
      <c r="V436" s="326"/>
      <c r="W436" s="370"/>
      <c r="X436" s="103"/>
      <c r="Y436" s="336">
        <v>38686</v>
      </c>
      <c r="Z436" s="103">
        <v>11</v>
      </c>
      <c r="AA436" s="336" t="s">
        <v>930</v>
      </c>
      <c r="AB436" s="98" t="s">
        <v>113</v>
      </c>
      <c r="AC436" s="99">
        <v>1</v>
      </c>
      <c r="AD436" s="369" t="str">
        <f t="shared" si="20"/>
        <v>LICENTA CROS FRC</v>
      </c>
      <c r="AE436" s="371"/>
      <c r="AF436" s="372" t="s">
        <v>928</v>
      </c>
      <c r="AG436" s="370"/>
      <c r="AH436" s="103">
        <f t="shared" si="21"/>
        <v>718681</v>
      </c>
      <c r="AI436" s="184">
        <v>3</v>
      </c>
      <c r="AJ436" s="184"/>
      <c r="AK436" s="373">
        <v>8</v>
      </c>
    </row>
    <row r="437" spans="1:37" ht="15">
      <c r="A437" s="1">
        <v>1</v>
      </c>
      <c r="O437" s="369" t="s">
        <v>931</v>
      </c>
      <c r="P437" s="94" t="s">
        <v>80</v>
      </c>
      <c r="Q437" s="370"/>
      <c r="R437" s="103">
        <f t="shared" si="22"/>
        <v>384353</v>
      </c>
      <c r="S437" s="370"/>
      <c r="T437" s="182">
        <v>384353</v>
      </c>
      <c r="U437" s="370"/>
      <c r="V437" s="326"/>
      <c r="W437" s="370"/>
      <c r="X437" s="103"/>
      <c r="Y437" s="336">
        <v>38686</v>
      </c>
      <c r="Z437" s="103">
        <v>11</v>
      </c>
      <c r="AA437" s="336" t="s">
        <v>932</v>
      </c>
      <c r="AB437" s="98" t="s">
        <v>113</v>
      </c>
      <c r="AC437" s="99">
        <v>1</v>
      </c>
      <c r="AD437" s="369" t="str">
        <f t="shared" si="20"/>
        <v>LICENTA ORACLE -(PT CLIENTI)</v>
      </c>
      <c r="AE437" s="371"/>
      <c r="AF437" s="372" t="s">
        <v>928</v>
      </c>
      <c r="AG437" s="370"/>
      <c r="AH437" s="103">
        <f t="shared" si="21"/>
        <v>384353</v>
      </c>
      <c r="AI437" s="184">
        <v>3</v>
      </c>
      <c r="AJ437" s="184"/>
      <c r="AK437" s="373">
        <v>8</v>
      </c>
    </row>
    <row r="438" spans="1:37" ht="15">
      <c r="A438" s="1">
        <v>1</v>
      </c>
      <c r="O438" s="369" t="s">
        <v>933</v>
      </c>
      <c r="P438" s="94" t="s">
        <v>80</v>
      </c>
      <c r="Q438" s="370"/>
      <c r="R438" s="103">
        <f t="shared" si="22"/>
        <v>226885</v>
      </c>
      <c r="S438" s="370"/>
      <c r="T438" s="182">
        <v>226885</v>
      </c>
      <c r="U438" s="370"/>
      <c r="V438" s="326"/>
      <c r="W438" s="370"/>
      <c r="X438" s="103"/>
      <c r="Y438" s="336">
        <v>38700</v>
      </c>
      <c r="Z438" s="103">
        <v>12</v>
      </c>
      <c r="AA438" s="336" t="s">
        <v>934</v>
      </c>
      <c r="AB438" s="98" t="s">
        <v>113</v>
      </c>
      <c r="AC438" s="99">
        <v>1</v>
      </c>
      <c r="AD438" s="369" t="str">
        <f t="shared" si="20"/>
        <v>APLICATIE SALARII</v>
      </c>
      <c r="AE438" s="371"/>
      <c r="AF438" s="372" t="s">
        <v>928</v>
      </c>
      <c r="AG438" s="370"/>
      <c r="AH438" s="103">
        <f t="shared" si="21"/>
        <v>226885</v>
      </c>
      <c r="AI438" s="184">
        <v>3</v>
      </c>
      <c r="AJ438" s="184"/>
      <c r="AK438" s="373">
        <v>8</v>
      </c>
    </row>
    <row r="439" spans="1:37" ht="15">
      <c r="A439" s="1">
        <v>1</v>
      </c>
      <c r="O439" s="369" t="s">
        <v>935</v>
      </c>
      <c r="P439" s="94" t="s">
        <v>80</v>
      </c>
      <c r="Q439" s="370"/>
      <c r="R439" s="103">
        <f t="shared" si="22"/>
        <v>980</v>
      </c>
      <c r="S439" s="370"/>
      <c r="T439" s="182">
        <v>980</v>
      </c>
      <c r="U439" s="370"/>
      <c r="V439" s="326"/>
      <c r="W439" s="370"/>
      <c r="X439" s="103"/>
      <c r="Y439" s="336">
        <v>38708</v>
      </c>
      <c r="Z439" s="103">
        <v>12</v>
      </c>
      <c r="AA439" s="336" t="s">
        <v>936</v>
      </c>
      <c r="AB439" s="98" t="s">
        <v>113</v>
      </c>
      <c r="AC439" s="99">
        <v>1</v>
      </c>
      <c r="AD439" s="369" t="str">
        <f t="shared" si="20"/>
        <v>ALPICATIE INFORMATICA NOTE DECONTARE PZU</v>
      </c>
      <c r="AE439" s="371"/>
      <c r="AF439" s="372" t="s">
        <v>928</v>
      </c>
      <c r="AG439" s="370"/>
      <c r="AH439" s="103">
        <f t="shared" si="21"/>
        <v>980</v>
      </c>
      <c r="AI439" s="184">
        <v>3</v>
      </c>
      <c r="AJ439" s="184"/>
      <c r="AK439" s="373">
        <v>8</v>
      </c>
    </row>
    <row r="440" spans="1:37" ht="15">
      <c r="A440" s="1">
        <v>1</v>
      </c>
      <c r="O440" s="369" t="s">
        <v>937</v>
      </c>
      <c r="P440" s="94" t="s">
        <v>80</v>
      </c>
      <c r="Q440" s="370"/>
      <c r="R440" s="103">
        <f t="shared" si="22"/>
        <v>978648</v>
      </c>
      <c r="S440" s="370"/>
      <c r="T440" s="182">
        <v>978648</v>
      </c>
      <c r="U440" s="370"/>
      <c r="V440" s="326"/>
      <c r="W440" s="370"/>
      <c r="X440" s="103"/>
      <c r="Y440" s="336">
        <v>38716</v>
      </c>
      <c r="Z440" s="103">
        <v>12</v>
      </c>
      <c r="AA440" s="336" t="s">
        <v>938</v>
      </c>
      <c r="AB440" s="98" t="s">
        <v>113</v>
      </c>
      <c r="AC440" s="99">
        <v>1</v>
      </c>
      <c r="AD440" s="369" t="str">
        <f t="shared" si="20"/>
        <v>SOFT MS DSKTPPRO BZ LIC/SA PACK MVL( 600BUC)</v>
      </c>
      <c r="AE440" s="371"/>
      <c r="AF440" s="372" t="s">
        <v>928</v>
      </c>
      <c r="AG440" s="370"/>
      <c r="AH440" s="103">
        <f t="shared" si="21"/>
        <v>978648</v>
      </c>
      <c r="AI440" s="184">
        <v>3</v>
      </c>
      <c r="AJ440" s="184"/>
      <c r="AK440" s="373">
        <v>8</v>
      </c>
    </row>
    <row r="441" spans="1:37" ht="15">
      <c r="A441" s="1">
        <v>1</v>
      </c>
      <c r="O441" s="369" t="s">
        <v>939</v>
      </c>
      <c r="P441" s="94" t="s">
        <v>80</v>
      </c>
      <c r="Q441" s="370"/>
      <c r="R441" s="103">
        <f t="shared" si="22"/>
        <v>27008.38</v>
      </c>
      <c r="S441" s="370"/>
      <c r="T441" s="182">
        <v>27008.38</v>
      </c>
      <c r="U441" s="370"/>
      <c r="V441" s="326"/>
      <c r="W441" s="370"/>
      <c r="X441" s="103"/>
      <c r="Y441" s="336">
        <v>38716</v>
      </c>
      <c r="Z441" s="103">
        <v>12</v>
      </c>
      <c r="AA441" s="336" t="s">
        <v>938</v>
      </c>
      <c r="AB441" s="98" t="s">
        <v>113</v>
      </c>
      <c r="AC441" s="99">
        <v>1</v>
      </c>
      <c r="AD441" s="369" t="str">
        <f t="shared" si="20"/>
        <v>SOFT MS WIN SVR STD BZ LIC/SA PACK(14 BUC)</v>
      </c>
      <c r="AE441" s="371"/>
      <c r="AF441" s="372" t="s">
        <v>928</v>
      </c>
      <c r="AG441" s="370"/>
      <c r="AH441" s="103">
        <f t="shared" si="21"/>
        <v>27008.38</v>
      </c>
      <c r="AI441" s="184">
        <v>3</v>
      </c>
      <c r="AJ441" s="184"/>
      <c r="AK441" s="373">
        <v>8</v>
      </c>
    </row>
    <row r="442" spans="1:37" ht="15">
      <c r="A442" s="1">
        <v>1</v>
      </c>
      <c r="O442" s="369" t="s">
        <v>940</v>
      </c>
      <c r="P442" s="94" t="s">
        <v>80</v>
      </c>
      <c r="Q442" s="370"/>
      <c r="R442" s="103">
        <f t="shared" si="22"/>
        <v>25062.32</v>
      </c>
      <c r="S442" s="370"/>
      <c r="T442" s="182">
        <v>25062.32</v>
      </c>
      <c r="U442" s="370"/>
      <c r="V442" s="326"/>
      <c r="W442" s="370"/>
      <c r="X442" s="103"/>
      <c r="Y442" s="336">
        <v>38716</v>
      </c>
      <c r="Z442" s="103">
        <v>12</v>
      </c>
      <c r="AA442" s="336" t="s">
        <v>938</v>
      </c>
      <c r="AB442" s="98" t="s">
        <v>113</v>
      </c>
      <c r="AC442" s="99">
        <v>1</v>
      </c>
      <c r="AD442" s="369" t="str">
        <f t="shared" si="20"/>
        <v>SOFT MS WIN SVR ENT LIST LANGUAGES(4 BUC)</v>
      </c>
      <c r="AE442" s="371"/>
      <c r="AF442" s="372" t="s">
        <v>928</v>
      </c>
      <c r="AG442" s="370"/>
      <c r="AH442" s="103">
        <f t="shared" si="21"/>
        <v>25062.32</v>
      </c>
      <c r="AI442" s="184">
        <v>3</v>
      </c>
      <c r="AJ442" s="184"/>
      <c r="AK442" s="373">
        <v>8</v>
      </c>
    </row>
    <row r="443" spans="1:37" ht="15">
      <c r="A443" s="1">
        <v>1</v>
      </c>
      <c r="O443" s="369" t="s">
        <v>941</v>
      </c>
      <c r="P443" s="94" t="s">
        <v>80</v>
      </c>
      <c r="Q443" s="370"/>
      <c r="R443" s="103">
        <f t="shared" si="22"/>
        <v>3757.1</v>
      </c>
      <c r="S443" s="370"/>
      <c r="T443" s="182">
        <v>3757.1</v>
      </c>
      <c r="U443" s="370"/>
      <c r="V443" s="326"/>
      <c r="W443" s="370"/>
      <c r="X443" s="103"/>
      <c r="Y443" s="336">
        <v>38716</v>
      </c>
      <c r="Z443" s="103">
        <v>12</v>
      </c>
      <c r="AA443" s="336" t="s">
        <v>938</v>
      </c>
      <c r="AB443" s="98" t="s">
        <v>113</v>
      </c>
      <c r="AC443" s="99">
        <v>1</v>
      </c>
      <c r="AD443" s="369" t="str">
        <f t="shared" si="20"/>
        <v>SOFT MS EXCH SVR BZ LIC/SA PACK(2 BUC)</v>
      </c>
      <c r="AE443" s="371"/>
      <c r="AF443" s="372" t="s">
        <v>928</v>
      </c>
      <c r="AG443" s="370"/>
      <c r="AH443" s="103">
        <f t="shared" si="21"/>
        <v>3757.1</v>
      </c>
      <c r="AI443" s="184">
        <v>3</v>
      </c>
      <c r="AJ443" s="184"/>
      <c r="AK443" s="373">
        <v>8</v>
      </c>
    </row>
    <row r="444" spans="1:37" ht="15">
      <c r="A444" s="1">
        <v>1</v>
      </c>
      <c r="O444" s="369" t="s">
        <v>942</v>
      </c>
      <c r="P444" s="94" t="s">
        <v>80</v>
      </c>
      <c r="Q444" s="370"/>
      <c r="R444" s="103">
        <f t="shared" si="22"/>
        <v>21473.96</v>
      </c>
      <c r="S444" s="370"/>
      <c r="T444" s="182">
        <v>21473.96</v>
      </c>
      <c r="U444" s="370"/>
      <c r="V444" s="326"/>
      <c r="W444" s="370"/>
      <c r="X444" s="103"/>
      <c r="Y444" s="336">
        <v>38716</v>
      </c>
      <c r="Z444" s="103">
        <v>12</v>
      </c>
      <c r="AA444" s="336" t="s">
        <v>938</v>
      </c>
      <c r="AB444" s="98" t="s">
        <v>113</v>
      </c>
      <c r="AC444" s="99">
        <v>1</v>
      </c>
      <c r="AD444" s="369" t="str">
        <f t="shared" si="20"/>
        <v>SOFT MS EXCH ENT BZ LIC/SA PACK MVL</v>
      </c>
      <c r="AE444" s="371"/>
      <c r="AF444" s="372" t="s">
        <v>928</v>
      </c>
      <c r="AG444" s="370"/>
      <c r="AH444" s="103">
        <f t="shared" si="21"/>
        <v>21473.96</v>
      </c>
      <c r="AI444" s="184">
        <v>3</v>
      </c>
      <c r="AJ444" s="184"/>
      <c r="AK444" s="373">
        <v>8</v>
      </c>
    </row>
    <row r="445" spans="1:37" ht="15">
      <c r="A445" s="1">
        <v>1</v>
      </c>
      <c r="O445" s="369" t="s">
        <v>943</v>
      </c>
      <c r="P445" s="94" t="s">
        <v>80</v>
      </c>
      <c r="Q445" s="370"/>
      <c r="R445" s="103">
        <f t="shared" si="22"/>
        <v>75158.86</v>
      </c>
      <c r="S445" s="370"/>
      <c r="T445" s="182">
        <v>75158.86</v>
      </c>
      <c r="U445" s="370"/>
      <c r="V445" s="326"/>
      <c r="W445" s="370"/>
      <c r="X445" s="103"/>
      <c r="Y445" s="336">
        <v>38716</v>
      </c>
      <c r="Z445" s="103">
        <v>12</v>
      </c>
      <c r="AA445" s="336" t="s">
        <v>938</v>
      </c>
      <c r="AB445" s="98" t="s">
        <v>113</v>
      </c>
      <c r="AC445" s="99">
        <v>1</v>
      </c>
      <c r="AD445" s="369" t="str">
        <f t="shared" si="20"/>
        <v>SOFT MS SHRPNT PRTL SVR BZ LIC/SA PACK(7 BUC)</v>
      </c>
      <c r="AE445" s="371"/>
      <c r="AF445" s="372" t="s">
        <v>928</v>
      </c>
      <c r="AG445" s="370"/>
      <c r="AH445" s="103">
        <f t="shared" si="21"/>
        <v>75158.86</v>
      </c>
      <c r="AI445" s="184">
        <v>3</v>
      </c>
      <c r="AJ445" s="184"/>
      <c r="AK445" s="373">
        <v>8</v>
      </c>
    </row>
    <row r="446" spans="1:37" ht="15">
      <c r="A446" s="1">
        <v>1</v>
      </c>
      <c r="O446" s="369" t="s">
        <v>944</v>
      </c>
      <c r="P446" s="94" t="s">
        <v>80</v>
      </c>
      <c r="Q446" s="370"/>
      <c r="R446" s="103">
        <f t="shared" si="22"/>
        <v>16142</v>
      </c>
      <c r="S446" s="370"/>
      <c r="T446" s="182">
        <v>16142</v>
      </c>
      <c r="U446" s="370"/>
      <c r="V446" s="326"/>
      <c r="W446" s="370"/>
      <c r="X446" s="103"/>
      <c r="Y446" s="336">
        <v>38716</v>
      </c>
      <c r="Z446" s="103">
        <v>12</v>
      </c>
      <c r="AA446" s="336" t="s">
        <v>938</v>
      </c>
      <c r="AB446" s="98" t="s">
        <v>113</v>
      </c>
      <c r="AC446" s="99">
        <v>1</v>
      </c>
      <c r="AD446" s="369" t="str">
        <f t="shared" si="20"/>
        <v>SOFT MS PROJECT PRO W32 BZ LIC/SA(7 BUC)</v>
      </c>
      <c r="AE446" s="371"/>
      <c r="AF446" s="372" t="s">
        <v>928</v>
      </c>
      <c r="AG446" s="370"/>
      <c r="AH446" s="103">
        <f t="shared" si="21"/>
        <v>16142</v>
      </c>
      <c r="AI446" s="184">
        <v>3</v>
      </c>
      <c r="AJ446" s="184"/>
      <c r="AK446" s="373">
        <v>8</v>
      </c>
    </row>
    <row r="447" spans="1:37" ht="15">
      <c r="A447" s="1">
        <v>1</v>
      </c>
      <c r="O447" s="369" t="s">
        <v>944</v>
      </c>
      <c r="P447" s="94" t="s">
        <v>80</v>
      </c>
      <c r="Q447" s="370"/>
      <c r="R447" s="103">
        <f t="shared" si="22"/>
        <v>14212.87</v>
      </c>
      <c r="S447" s="370"/>
      <c r="T447" s="182">
        <v>14212.87</v>
      </c>
      <c r="U447" s="370"/>
      <c r="V447" s="326"/>
      <c r="W447" s="370"/>
      <c r="X447" s="103"/>
      <c r="Y447" s="336">
        <v>38716</v>
      </c>
      <c r="Z447" s="103">
        <v>12</v>
      </c>
      <c r="AA447" s="336" t="s">
        <v>938</v>
      </c>
      <c r="AB447" s="98" t="s">
        <v>113</v>
      </c>
      <c r="AC447" s="99">
        <v>1</v>
      </c>
      <c r="AD447" s="369" t="str">
        <f t="shared" si="20"/>
        <v>SOFT MS PROJECT PRO W32 BZ LIC/SA(7 BUC)</v>
      </c>
      <c r="AE447" s="371"/>
      <c r="AF447" s="372" t="s">
        <v>928</v>
      </c>
      <c r="AG447" s="370"/>
      <c r="AH447" s="103">
        <f t="shared" si="21"/>
        <v>14212.87</v>
      </c>
      <c r="AI447" s="184">
        <v>3</v>
      </c>
      <c r="AJ447" s="184"/>
      <c r="AK447" s="373">
        <v>8</v>
      </c>
    </row>
    <row r="448" spans="1:37" ht="15">
      <c r="A448" s="1">
        <v>1</v>
      </c>
      <c r="O448" s="369" t="s">
        <v>945</v>
      </c>
      <c r="P448" s="94" t="s">
        <v>80</v>
      </c>
      <c r="Q448" s="370"/>
      <c r="R448" s="103">
        <f t="shared" si="22"/>
        <v>19370.400000000001</v>
      </c>
      <c r="S448" s="370"/>
      <c r="T448" s="182">
        <v>19370.400000000001</v>
      </c>
      <c r="U448" s="370"/>
      <c r="V448" s="326"/>
      <c r="W448" s="370"/>
      <c r="X448" s="103"/>
      <c r="Y448" s="336">
        <v>38716</v>
      </c>
      <c r="Z448" s="103">
        <v>12</v>
      </c>
      <c r="AA448" s="336" t="s">
        <v>938</v>
      </c>
      <c r="AB448" s="98" t="s">
        <v>113</v>
      </c>
      <c r="AC448" s="99">
        <v>1</v>
      </c>
      <c r="AD448" s="369" t="str">
        <f t="shared" si="20"/>
        <v>SOFT MS PROJECT W32 BZ LIC/SA(14 BUC)</v>
      </c>
      <c r="AE448" s="371"/>
      <c r="AF448" s="372" t="s">
        <v>928</v>
      </c>
      <c r="AG448" s="370"/>
      <c r="AH448" s="103">
        <f t="shared" si="21"/>
        <v>19370.400000000001</v>
      </c>
      <c r="AI448" s="184">
        <v>3</v>
      </c>
      <c r="AJ448" s="184"/>
      <c r="AK448" s="373">
        <v>8</v>
      </c>
    </row>
    <row r="449" spans="1:37" ht="15">
      <c r="A449" s="1">
        <v>1</v>
      </c>
      <c r="O449" s="369" t="s">
        <v>946</v>
      </c>
      <c r="P449" s="94" t="s">
        <v>80</v>
      </c>
      <c r="Q449" s="370"/>
      <c r="R449" s="103">
        <f t="shared" si="22"/>
        <v>16653.84</v>
      </c>
      <c r="S449" s="370"/>
      <c r="T449" s="182">
        <v>16653.84</v>
      </c>
      <c r="U449" s="370"/>
      <c r="V449" s="326"/>
      <c r="W449" s="370"/>
      <c r="X449" s="103"/>
      <c r="Y449" s="336">
        <v>38716</v>
      </c>
      <c r="Z449" s="103">
        <v>12</v>
      </c>
      <c r="AA449" s="336" t="s">
        <v>938</v>
      </c>
      <c r="AB449" s="98" t="s">
        <v>113</v>
      </c>
      <c r="AC449" s="99">
        <v>1</v>
      </c>
      <c r="AD449" s="369" t="str">
        <f t="shared" si="20"/>
        <v>SOFT MSSQL SVR STD EDTN WIN32 LIST(7 BUC)</v>
      </c>
      <c r="AE449" s="371"/>
      <c r="AF449" s="372" t="s">
        <v>928</v>
      </c>
      <c r="AG449" s="370"/>
      <c r="AH449" s="103">
        <f t="shared" si="21"/>
        <v>16653.84</v>
      </c>
      <c r="AI449" s="184">
        <v>3</v>
      </c>
      <c r="AJ449" s="184"/>
      <c r="AK449" s="373">
        <v>8</v>
      </c>
    </row>
    <row r="450" spans="1:37" ht="15">
      <c r="A450" s="1">
        <v>1</v>
      </c>
      <c r="O450" s="369" t="s">
        <v>947</v>
      </c>
      <c r="P450" s="94" t="s">
        <v>80</v>
      </c>
      <c r="Q450" s="370"/>
      <c r="R450" s="103">
        <f t="shared" si="22"/>
        <v>4330.8</v>
      </c>
      <c r="S450" s="370"/>
      <c r="T450" s="182">
        <v>4330.8</v>
      </c>
      <c r="U450" s="370"/>
      <c r="V450" s="326"/>
      <c r="W450" s="370"/>
      <c r="X450" s="103"/>
      <c r="Y450" s="336">
        <v>38716</v>
      </c>
      <c r="Z450" s="103">
        <v>12</v>
      </c>
      <c r="AA450" s="336" t="s">
        <v>938</v>
      </c>
      <c r="AB450" s="98" t="s">
        <v>113</v>
      </c>
      <c r="AC450" s="99">
        <v>1</v>
      </c>
      <c r="AD450" s="369" t="str">
        <f t="shared" si="20"/>
        <v>SOFT MS SQL CAL WIN32 LST LIC/SA PK ( 10 BUC)</v>
      </c>
      <c r="AE450" s="371"/>
      <c r="AF450" s="372" t="s">
        <v>928</v>
      </c>
      <c r="AG450" s="370"/>
      <c r="AH450" s="103">
        <f t="shared" si="21"/>
        <v>4330.8</v>
      </c>
      <c r="AI450" s="184">
        <v>3</v>
      </c>
      <c r="AJ450" s="184"/>
      <c r="AK450" s="373">
        <v>8</v>
      </c>
    </row>
    <row r="451" spans="1:37" ht="15">
      <c r="A451" s="1">
        <v>1</v>
      </c>
      <c r="O451" s="369" t="s">
        <v>948</v>
      </c>
      <c r="P451" s="94" t="s">
        <v>80</v>
      </c>
      <c r="Q451" s="370"/>
      <c r="R451" s="103">
        <f t="shared" si="22"/>
        <v>16220.82</v>
      </c>
      <c r="S451" s="370"/>
      <c r="T451" s="182">
        <v>16220.82</v>
      </c>
      <c r="U451" s="370"/>
      <c r="V451" s="326"/>
      <c r="W451" s="370"/>
      <c r="X451" s="103"/>
      <c r="Y451" s="336">
        <v>38716</v>
      </c>
      <c r="Z451" s="103">
        <v>12</v>
      </c>
      <c r="AA451" s="336" t="s">
        <v>938</v>
      </c>
      <c r="AB451" s="98" t="s">
        <v>113</v>
      </c>
      <c r="AC451" s="99">
        <v>1</v>
      </c>
      <c r="AD451" s="369" t="str">
        <f t="shared" si="20"/>
        <v>SOFT MS VISIO PRO W32 BZ LIC/SA PACK(14 BUC)</v>
      </c>
      <c r="AE451" s="371"/>
      <c r="AF451" s="372" t="s">
        <v>928</v>
      </c>
      <c r="AG451" s="370"/>
      <c r="AH451" s="103">
        <f t="shared" si="21"/>
        <v>16220.82</v>
      </c>
      <c r="AI451" s="184">
        <v>3</v>
      </c>
      <c r="AJ451" s="184"/>
      <c r="AK451" s="373">
        <v>8</v>
      </c>
    </row>
    <row r="452" spans="1:37" ht="15">
      <c r="A452" s="1">
        <v>1</v>
      </c>
      <c r="O452" s="369" t="s">
        <v>949</v>
      </c>
      <c r="P452" s="94" t="s">
        <v>80</v>
      </c>
      <c r="Q452" s="370"/>
      <c r="R452" s="103">
        <f t="shared" si="22"/>
        <v>15304</v>
      </c>
      <c r="S452" s="370"/>
      <c r="T452" s="182">
        <v>15304</v>
      </c>
      <c r="U452" s="370"/>
      <c r="V452" s="326"/>
      <c r="W452" s="370"/>
      <c r="X452" s="103"/>
      <c r="Y452" s="336">
        <v>38716</v>
      </c>
      <c r="Z452" s="103">
        <v>12</v>
      </c>
      <c r="AA452" s="336" t="s">
        <v>938</v>
      </c>
      <c r="AB452" s="98" t="s">
        <v>113</v>
      </c>
      <c r="AC452" s="99">
        <v>1</v>
      </c>
      <c r="AD452" s="369" t="str">
        <f t="shared" si="20"/>
        <v>SOFT MS ISA SVR ENT ED LIC/SA PK MVL(1 BUC)</v>
      </c>
      <c r="AE452" s="371"/>
      <c r="AF452" s="372" t="s">
        <v>928</v>
      </c>
      <c r="AG452" s="370"/>
      <c r="AH452" s="103">
        <f t="shared" si="21"/>
        <v>15304</v>
      </c>
      <c r="AI452" s="184">
        <v>3</v>
      </c>
      <c r="AJ452" s="184"/>
      <c r="AK452" s="373">
        <v>8</v>
      </c>
    </row>
    <row r="453" spans="1:37" ht="15">
      <c r="A453" s="1">
        <v>1</v>
      </c>
      <c r="O453" s="369" t="s">
        <v>950</v>
      </c>
      <c r="P453" s="94" t="s">
        <v>80</v>
      </c>
      <c r="Q453" s="370"/>
      <c r="R453" s="103">
        <f t="shared" si="22"/>
        <v>3481.5</v>
      </c>
      <c r="S453" s="370"/>
      <c r="T453" s="182">
        <v>3481.5</v>
      </c>
      <c r="U453" s="370"/>
      <c r="V453" s="326"/>
      <c r="W453" s="370"/>
      <c r="X453" s="103"/>
      <c r="Y453" s="336">
        <v>38716</v>
      </c>
      <c r="Z453" s="103">
        <v>12</v>
      </c>
      <c r="AA453" s="336" t="s">
        <v>938</v>
      </c>
      <c r="AB453" s="98" t="s">
        <v>113</v>
      </c>
      <c r="AC453" s="99">
        <v>1</v>
      </c>
      <c r="AD453" s="369" t="str">
        <f t="shared" si="20"/>
        <v>SOFT MS ISA SVR STD BZ LIC/SA PACK(1 BUC)</v>
      </c>
      <c r="AE453" s="371"/>
      <c r="AF453" s="372" t="s">
        <v>928</v>
      </c>
      <c r="AG453" s="370"/>
      <c r="AH453" s="103">
        <f t="shared" si="21"/>
        <v>3481.5</v>
      </c>
      <c r="AI453" s="184">
        <v>3</v>
      </c>
      <c r="AJ453" s="184"/>
      <c r="AK453" s="373">
        <v>8</v>
      </c>
    </row>
    <row r="454" spans="1:37" ht="15">
      <c r="A454" s="1">
        <v>1</v>
      </c>
      <c r="O454" s="369" t="s">
        <v>951</v>
      </c>
      <c r="P454" s="94" t="s">
        <v>80</v>
      </c>
      <c r="Q454" s="370"/>
      <c r="R454" s="103">
        <f t="shared" si="22"/>
        <v>3515.25</v>
      </c>
      <c r="S454" s="370"/>
      <c r="T454" s="182">
        <v>3515.25</v>
      </c>
      <c r="U454" s="370"/>
      <c r="V454" s="326"/>
      <c r="W454" s="370"/>
      <c r="X454" s="103"/>
      <c r="Y454" s="336">
        <v>38716</v>
      </c>
      <c r="Z454" s="103">
        <v>12</v>
      </c>
      <c r="AA454" s="336" t="s">
        <v>938</v>
      </c>
      <c r="AB454" s="98" t="s">
        <v>113</v>
      </c>
      <c r="AC454" s="99">
        <v>1</v>
      </c>
      <c r="AD454" s="369" t="str">
        <f t="shared" si="20"/>
        <v>SOFT MS MOM OPS MGR SERV ENTPR</v>
      </c>
      <c r="AE454" s="371"/>
      <c r="AF454" s="372" t="s">
        <v>928</v>
      </c>
      <c r="AG454" s="370"/>
      <c r="AH454" s="103">
        <f t="shared" si="21"/>
        <v>3515.25</v>
      </c>
      <c r="AI454" s="184">
        <v>3</v>
      </c>
      <c r="AJ454" s="184"/>
      <c r="AK454" s="373">
        <v>8</v>
      </c>
    </row>
    <row r="455" spans="1:37" ht="15">
      <c r="A455" s="1">
        <v>1</v>
      </c>
      <c r="O455" s="369" t="s">
        <v>952</v>
      </c>
      <c r="P455" s="94" t="s">
        <v>80</v>
      </c>
      <c r="Q455" s="370"/>
      <c r="R455" s="103">
        <f t="shared" si="22"/>
        <v>3509.62</v>
      </c>
      <c r="S455" s="370"/>
      <c r="T455" s="182">
        <v>3509.62</v>
      </c>
      <c r="U455" s="370"/>
      <c r="V455" s="326"/>
      <c r="W455" s="370"/>
      <c r="X455" s="103"/>
      <c r="Y455" s="336">
        <v>38716</v>
      </c>
      <c r="Z455" s="103">
        <v>12</v>
      </c>
      <c r="AA455" s="336" t="s">
        <v>938</v>
      </c>
      <c r="AB455" s="98" t="s">
        <v>113</v>
      </c>
      <c r="AC455" s="99">
        <v>1</v>
      </c>
      <c r="AD455" s="369" t="str">
        <f t="shared" si="20"/>
        <v>SOFT MS SYS MGMT SVR ENT ED LIC/SA (1 BUC)</v>
      </c>
      <c r="AE455" s="371"/>
      <c r="AF455" s="372" t="s">
        <v>928</v>
      </c>
      <c r="AG455" s="370"/>
      <c r="AH455" s="103">
        <f t="shared" si="21"/>
        <v>3509.62</v>
      </c>
      <c r="AI455" s="184">
        <v>3</v>
      </c>
      <c r="AJ455" s="184"/>
      <c r="AK455" s="373">
        <v>8</v>
      </c>
    </row>
    <row r="456" spans="1:37" ht="15">
      <c r="A456" s="1">
        <v>1</v>
      </c>
      <c r="O456" s="369" t="s">
        <v>953</v>
      </c>
      <c r="P456" s="94" t="s">
        <v>80</v>
      </c>
      <c r="Q456" s="370"/>
      <c r="R456" s="103">
        <f t="shared" si="22"/>
        <v>9645</v>
      </c>
      <c r="S456" s="370"/>
      <c r="T456" s="182">
        <v>9645</v>
      </c>
      <c r="U456" s="370"/>
      <c r="V456" s="326"/>
      <c r="W456" s="370"/>
      <c r="X456" s="103"/>
      <c r="Y456" s="336">
        <v>38716</v>
      </c>
      <c r="Z456" s="103">
        <v>12</v>
      </c>
      <c r="AA456" s="336" t="s">
        <v>938</v>
      </c>
      <c r="AB456" s="98" t="s">
        <v>113</v>
      </c>
      <c r="AC456" s="99">
        <v>1</v>
      </c>
      <c r="AD456" s="369" t="str">
        <f t="shared" si="20"/>
        <v>SOFT MS WIN RGHTS MGT SVC CAL WIN NT LIC/SA(100 BU</v>
      </c>
      <c r="AE456" s="371"/>
      <c r="AF456" s="372" t="s">
        <v>928</v>
      </c>
      <c r="AG456" s="370"/>
      <c r="AH456" s="103">
        <f t="shared" si="21"/>
        <v>9645</v>
      </c>
      <c r="AI456" s="184">
        <v>3</v>
      </c>
      <c r="AJ456" s="184"/>
      <c r="AK456" s="373">
        <v>8</v>
      </c>
    </row>
    <row r="457" spans="1:37" ht="15">
      <c r="A457" s="1">
        <v>1</v>
      </c>
      <c r="O457" s="369" t="s">
        <v>954</v>
      </c>
      <c r="P457" s="94" t="s">
        <v>80</v>
      </c>
      <c r="Q457" s="370"/>
      <c r="R457" s="103">
        <f t="shared" si="22"/>
        <v>55625.4</v>
      </c>
      <c r="S457" s="370"/>
      <c r="T457" s="182">
        <v>55625.4</v>
      </c>
      <c r="U457" s="370"/>
      <c r="V457" s="326"/>
      <c r="W457" s="370"/>
      <c r="X457" s="103"/>
      <c r="Y457" s="336">
        <v>38716</v>
      </c>
      <c r="Z457" s="103">
        <v>12</v>
      </c>
      <c r="AA457" s="336" t="s">
        <v>938</v>
      </c>
      <c r="AB457" s="98" t="s">
        <v>113</v>
      </c>
      <c r="AC457" s="99">
        <v>1</v>
      </c>
      <c r="AD457" s="369" t="str">
        <f t="shared" si="20"/>
        <v>SOFT MS VSTUDIO PRO WMSDN(10 BUC)</v>
      </c>
      <c r="AE457" s="371"/>
      <c r="AF457" s="372" t="s">
        <v>928</v>
      </c>
      <c r="AG457" s="370"/>
      <c r="AH457" s="103">
        <f t="shared" si="21"/>
        <v>55625.4</v>
      </c>
      <c r="AI457" s="184">
        <v>3</v>
      </c>
      <c r="AJ457" s="184"/>
      <c r="AK457" s="373">
        <v>8</v>
      </c>
    </row>
    <row r="458" spans="1:37" ht="15">
      <c r="A458" s="1">
        <v>1</v>
      </c>
      <c r="O458" s="369" t="s">
        <v>955</v>
      </c>
      <c r="P458" s="94" t="s">
        <v>80</v>
      </c>
      <c r="Q458" s="370"/>
      <c r="R458" s="103">
        <f t="shared" si="22"/>
        <v>568.05999999999995</v>
      </c>
      <c r="S458" s="370"/>
      <c r="T458" s="182">
        <v>568.05999999999995</v>
      </c>
      <c r="U458" s="370"/>
      <c r="V458" s="326"/>
      <c r="W458" s="370"/>
      <c r="X458" s="103"/>
      <c r="Y458" s="336">
        <v>38716</v>
      </c>
      <c r="Z458" s="103">
        <v>12</v>
      </c>
      <c r="AA458" s="336" t="s">
        <v>938</v>
      </c>
      <c r="AB458" s="98" t="s">
        <v>113</v>
      </c>
      <c r="AC458" s="99">
        <v>1</v>
      </c>
      <c r="AD458" s="369" t="str">
        <f t="shared" si="20"/>
        <v>A9P- 00109 VIRTUAL SVR ENT LISTED (1BUC)</v>
      </c>
      <c r="AE458" s="371"/>
      <c r="AF458" s="372" t="s">
        <v>928</v>
      </c>
      <c r="AG458" s="370"/>
      <c r="AH458" s="103">
        <f t="shared" si="21"/>
        <v>568.05999999999995</v>
      </c>
      <c r="AI458" s="184">
        <v>3</v>
      </c>
      <c r="AJ458" s="184"/>
      <c r="AK458" s="373">
        <v>8</v>
      </c>
    </row>
    <row r="459" spans="1:37" ht="15">
      <c r="A459" s="1">
        <v>1</v>
      </c>
      <c r="O459" s="531"/>
      <c r="P459" s="94" t="s">
        <v>80</v>
      </c>
      <c r="Q459" s="95"/>
      <c r="R459" s="96"/>
      <c r="S459" s="95"/>
      <c r="T459" s="97"/>
      <c r="U459" s="95"/>
      <c r="V459" s="95"/>
      <c r="W459" s="95"/>
      <c r="X459" s="96"/>
      <c r="Y459" s="98"/>
      <c r="Z459" s="96">
        <v>12</v>
      </c>
      <c r="AA459" s="98"/>
      <c r="AB459" s="98" t="s">
        <v>113</v>
      </c>
      <c r="AC459" s="99">
        <v>1</v>
      </c>
      <c r="AD459" s="100" t="s">
        <v>956</v>
      </c>
      <c r="AE459" s="94" t="s">
        <v>182</v>
      </c>
      <c r="AF459" s="101" t="s">
        <v>957</v>
      </c>
      <c r="AG459" s="95"/>
      <c r="AH459" s="103">
        <v>2871</v>
      </c>
      <c r="AI459" s="104" t="s">
        <v>55</v>
      </c>
      <c r="AJ459" s="105">
        <v>0.4</v>
      </c>
      <c r="AK459" s="106">
        <v>1</v>
      </c>
    </row>
    <row r="460" spans="1:37" ht="15">
      <c r="A460" s="1">
        <v>1</v>
      </c>
      <c r="O460" s="531"/>
      <c r="P460" s="94" t="s">
        <v>80</v>
      </c>
      <c r="Q460" s="95"/>
      <c r="R460" s="96"/>
      <c r="S460" s="95"/>
      <c r="T460" s="97"/>
      <c r="U460" s="95"/>
      <c r="V460" s="95"/>
      <c r="W460" s="95"/>
      <c r="X460" s="96"/>
      <c r="Y460" s="98"/>
      <c r="Z460" s="96">
        <v>12</v>
      </c>
      <c r="AA460" s="98"/>
      <c r="AB460" s="98" t="s">
        <v>113</v>
      </c>
      <c r="AC460" s="99">
        <v>1</v>
      </c>
      <c r="AD460" s="100" t="s">
        <v>958</v>
      </c>
      <c r="AE460" s="94" t="s">
        <v>182</v>
      </c>
      <c r="AF460" s="101" t="s">
        <v>959</v>
      </c>
      <c r="AG460" s="95"/>
      <c r="AH460" s="103">
        <v>2871</v>
      </c>
      <c r="AI460" s="104" t="s">
        <v>55</v>
      </c>
      <c r="AJ460" s="105">
        <v>0.4</v>
      </c>
      <c r="AK460" s="106">
        <v>1</v>
      </c>
    </row>
    <row r="461" spans="1:37" ht="15">
      <c r="A461" s="1">
        <v>1</v>
      </c>
      <c r="O461" s="531"/>
      <c r="P461" s="94" t="s">
        <v>80</v>
      </c>
      <c r="Q461" s="95"/>
      <c r="R461" s="96"/>
      <c r="S461" s="95"/>
      <c r="T461" s="97"/>
      <c r="U461" s="95"/>
      <c r="V461" s="95"/>
      <c r="W461" s="95"/>
      <c r="X461" s="96"/>
      <c r="Y461" s="98"/>
      <c r="Z461" s="96">
        <v>12</v>
      </c>
      <c r="AA461" s="98"/>
      <c r="AB461" s="98" t="s">
        <v>113</v>
      </c>
      <c r="AC461" s="99">
        <v>1</v>
      </c>
      <c r="AD461" s="100" t="s">
        <v>960</v>
      </c>
      <c r="AE461" s="94" t="s">
        <v>182</v>
      </c>
      <c r="AF461" s="101" t="s">
        <v>961</v>
      </c>
      <c r="AG461" s="95"/>
      <c r="AH461" s="103">
        <v>2891</v>
      </c>
      <c r="AI461" s="104" t="s">
        <v>55</v>
      </c>
      <c r="AJ461" s="105">
        <v>0.4</v>
      </c>
      <c r="AK461" s="106">
        <v>1</v>
      </c>
    </row>
    <row r="462" spans="1:37" ht="15">
      <c r="A462" s="1">
        <v>1</v>
      </c>
      <c r="O462" s="531"/>
      <c r="P462" s="94" t="s">
        <v>80</v>
      </c>
      <c r="Q462" s="95"/>
      <c r="R462" s="96"/>
      <c r="S462" s="95"/>
      <c r="T462" s="97"/>
      <c r="U462" s="95"/>
      <c r="V462" s="95"/>
      <c r="W462" s="95"/>
      <c r="X462" s="96"/>
      <c r="Y462" s="98"/>
      <c r="Z462" s="96">
        <v>12</v>
      </c>
      <c r="AA462" s="98"/>
      <c r="AB462" s="98" t="s">
        <v>113</v>
      </c>
      <c r="AC462" s="99">
        <v>1</v>
      </c>
      <c r="AD462" s="100" t="s">
        <v>962</v>
      </c>
      <c r="AE462" s="94" t="s">
        <v>182</v>
      </c>
      <c r="AF462" s="101" t="s">
        <v>963</v>
      </c>
      <c r="AG462" s="95"/>
      <c r="AH462" s="103">
        <v>656</v>
      </c>
      <c r="AI462" s="104" t="s">
        <v>55</v>
      </c>
      <c r="AJ462" s="105">
        <v>0.4</v>
      </c>
      <c r="AK462" s="106">
        <v>1</v>
      </c>
    </row>
    <row r="463" spans="1:37" ht="15">
      <c r="A463" s="1">
        <v>1</v>
      </c>
      <c r="O463" s="531"/>
      <c r="P463" s="94" t="s">
        <v>80</v>
      </c>
      <c r="Q463" s="95"/>
      <c r="R463" s="96"/>
      <c r="S463" s="95"/>
      <c r="T463" s="97"/>
      <c r="U463" s="95"/>
      <c r="V463" s="95"/>
      <c r="W463" s="95"/>
      <c r="X463" s="96"/>
      <c r="Y463" s="98"/>
      <c r="Z463" s="96">
        <v>12</v>
      </c>
      <c r="AA463" s="98"/>
      <c r="AB463" s="98" t="s">
        <v>113</v>
      </c>
      <c r="AC463" s="99">
        <v>1</v>
      </c>
      <c r="AD463" s="100" t="s">
        <v>964</v>
      </c>
      <c r="AE463" s="94" t="s">
        <v>182</v>
      </c>
      <c r="AF463" s="101" t="s">
        <v>965</v>
      </c>
      <c r="AG463" s="95"/>
      <c r="AH463" s="103">
        <v>5742</v>
      </c>
      <c r="AI463" s="104" t="s">
        <v>55</v>
      </c>
      <c r="AJ463" s="105">
        <v>0.4</v>
      </c>
      <c r="AK463" s="106">
        <v>1</v>
      </c>
    </row>
    <row r="464" spans="1:37" ht="15">
      <c r="A464" s="1">
        <v>1</v>
      </c>
      <c r="O464" s="531"/>
      <c r="P464" s="94" t="s">
        <v>80</v>
      </c>
      <c r="Q464" s="95"/>
      <c r="R464" s="96"/>
      <c r="S464" s="95"/>
      <c r="T464" s="97"/>
      <c r="U464" s="95"/>
      <c r="V464" s="95"/>
      <c r="W464" s="95"/>
      <c r="X464" s="96"/>
      <c r="Y464" s="98"/>
      <c r="Z464" s="96">
        <v>12</v>
      </c>
      <c r="AA464" s="98"/>
      <c r="AB464" s="98" t="s">
        <v>113</v>
      </c>
      <c r="AC464" s="99">
        <v>1</v>
      </c>
      <c r="AD464" s="100" t="s">
        <v>966</v>
      </c>
      <c r="AE464" s="94" t="s">
        <v>182</v>
      </c>
      <c r="AF464" s="101" t="s">
        <v>967</v>
      </c>
      <c r="AG464" s="95"/>
      <c r="AH464" s="103">
        <v>2871</v>
      </c>
      <c r="AI464" s="104" t="s">
        <v>55</v>
      </c>
      <c r="AJ464" s="105">
        <v>0.4</v>
      </c>
      <c r="AK464" s="106">
        <v>1</v>
      </c>
    </row>
    <row r="465" spans="1:37" ht="15">
      <c r="A465" s="1">
        <v>1</v>
      </c>
      <c r="O465" s="531"/>
      <c r="P465" s="94" t="s">
        <v>80</v>
      </c>
      <c r="Q465" s="95"/>
      <c r="R465" s="96"/>
      <c r="S465" s="95"/>
      <c r="T465" s="97"/>
      <c r="U465" s="95"/>
      <c r="V465" s="95"/>
      <c r="W465" s="95"/>
      <c r="X465" s="96"/>
      <c r="Y465" s="98"/>
      <c r="Z465" s="96">
        <v>12</v>
      </c>
      <c r="AA465" s="98"/>
      <c r="AB465" s="98" t="s">
        <v>113</v>
      </c>
      <c r="AC465" s="99">
        <v>1</v>
      </c>
      <c r="AD465" s="100" t="s">
        <v>968</v>
      </c>
      <c r="AE465" s="94" t="s">
        <v>182</v>
      </c>
      <c r="AF465" s="101" t="s">
        <v>969</v>
      </c>
      <c r="AG465" s="95"/>
      <c r="AH465" s="103">
        <v>2871</v>
      </c>
      <c r="AI465" s="104" t="s">
        <v>55</v>
      </c>
      <c r="AJ465" s="105">
        <v>0.4</v>
      </c>
      <c r="AK465" s="106">
        <v>1</v>
      </c>
    </row>
    <row r="466" spans="1:37" ht="15">
      <c r="A466" s="1">
        <v>1</v>
      </c>
      <c r="O466" s="531"/>
      <c r="P466" s="94" t="s">
        <v>80</v>
      </c>
      <c r="Q466" s="95"/>
      <c r="R466" s="96"/>
      <c r="S466" s="95"/>
      <c r="T466" s="97"/>
      <c r="U466" s="95"/>
      <c r="V466" s="95"/>
      <c r="W466" s="95"/>
      <c r="X466" s="96"/>
      <c r="Y466" s="98"/>
      <c r="Z466" s="96">
        <v>12</v>
      </c>
      <c r="AA466" s="98"/>
      <c r="AB466" s="98" t="s">
        <v>113</v>
      </c>
      <c r="AC466" s="99">
        <v>1</v>
      </c>
      <c r="AD466" s="100" t="s">
        <v>970</v>
      </c>
      <c r="AE466" s="94" t="s">
        <v>182</v>
      </c>
      <c r="AF466" s="101" t="s">
        <v>971</v>
      </c>
      <c r="AG466" s="95"/>
      <c r="AH466" s="103">
        <v>2871</v>
      </c>
      <c r="AI466" s="104" t="s">
        <v>55</v>
      </c>
      <c r="AJ466" s="105">
        <v>0.4</v>
      </c>
      <c r="AK466" s="106">
        <v>1</v>
      </c>
    </row>
    <row r="467" spans="1:37" ht="15">
      <c r="A467" s="1">
        <v>1</v>
      </c>
      <c r="O467" s="531"/>
      <c r="P467" s="94" t="s">
        <v>80</v>
      </c>
      <c r="Q467" s="95"/>
      <c r="R467" s="96"/>
      <c r="S467" s="95"/>
      <c r="T467" s="97"/>
      <c r="U467" s="95"/>
      <c r="V467" s="95"/>
      <c r="W467" s="95"/>
      <c r="X467" s="96"/>
      <c r="Y467" s="98"/>
      <c r="Z467" s="96">
        <v>12</v>
      </c>
      <c r="AA467" s="98"/>
      <c r="AB467" s="98" t="s">
        <v>113</v>
      </c>
      <c r="AC467" s="99">
        <v>1</v>
      </c>
      <c r="AD467" s="100" t="s">
        <v>972</v>
      </c>
      <c r="AE467" s="94" t="s">
        <v>182</v>
      </c>
      <c r="AF467" s="101" t="s">
        <v>973</v>
      </c>
      <c r="AG467" s="95"/>
      <c r="AH467" s="103">
        <v>2871</v>
      </c>
      <c r="AI467" s="104" t="s">
        <v>55</v>
      </c>
      <c r="AJ467" s="105">
        <v>0.4</v>
      </c>
      <c r="AK467" s="106">
        <v>1</v>
      </c>
    </row>
    <row r="468" spans="1:37" ht="15">
      <c r="A468" s="1">
        <v>1</v>
      </c>
      <c r="O468" s="531"/>
      <c r="P468" s="94" t="s">
        <v>80</v>
      </c>
      <c r="Q468" s="95"/>
      <c r="R468" s="96"/>
      <c r="S468" s="95"/>
      <c r="T468" s="97"/>
      <c r="U468" s="95"/>
      <c r="V468" s="95"/>
      <c r="W468" s="95"/>
      <c r="X468" s="96"/>
      <c r="Y468" s="98"/>
      <c r="Z468" s="96">
        <v>12</v>
      </c>
      <c r="AA468" s="98"/>
      <c r="AB468" s="98" t="s">
        <v>113</v>
      </c>
      <c r="AC468" s="99">
        <v>1</v>
      </c>
      <c r="AD468" s="100" t="s">
        <v>974</v>
      </c>
      <c r="AE468" s="94" t="s">
        <v>182</v>
      </c>
      <c r="AF468" s="101" t="s">
        <v>975</v>
      </c>
      <c r="AG468" s="95"/>
      <c r="AH468" s="103">
        <v>2891</v>
      </c>
      <c r="AI468" s="104" t="s">
        <v>55</v>
      </c>
      <c r="AJ468" s="105">
        <v>0.4</v>
      </c>
      <c r="AK468" s="106">
        <v>1</v>
      </c>
    </row>
    <row r="469" spans="1:37" ht="15">
      <c r="A469" s="1">
        <v>1</v>
      </c>
      <c r="O469" s="531"/>
      <c r="P469" s="94" t="s">
        <v>80</v>
      </c>
      <c r="Q469" s="95"/>
      <c r="R469" s="96"/>
      <c r="S469" s="95"/>
      <c r="T469" s="97"/>
      <c r="U469" s="95"/>
      <c r="V469" s="95"/>
      <c r="W469" s="95"/>
      <c r="X469" s="96"/>
      <c r="Y469" s="98"/>
      <c r="Z469" s="96">
        <v>12</v>
      </c>
      <c r="AA469" s="98"/>
      <c r="AB469" s="98" t="s">
        <v>113</v>
      </c>
      <c r="AC469" s="99">
        <v>1</v>
      </c>
      <c r="AD469" s="100" t="s">
        <v>976</v>
      </c>
      <c r="AE469" s="94" t="s">
        <v>182</v>
      </c>
      <c r="AF469" s="101" t="s">
        <v>977</v>
      </c>
      <c r="AG469" s="95"/>
      <c r="AH469" s="103">
        <v>2871</v>
      </c>
      <c r="AI469" s="104" t="s">
        <v>55</v>
      </c>
      <c r="AJ469" s="105">
        <v>0.4</v>
      </c>
      <c r="AK469" s="106">
        <v>1</v>
      </c>
    </row>
    <row r="470" spans="1:37" ht="15">
      <c r="A470" s="1">
        <v>1</v>
      </c>
      <c r="O470" s="531"/>
      <c r="P470" s="94" t="s">
        <v>80</v>
      </c>
      <c r="Q470" s="95"/>
      <c r="R470" s="96"/>
      <c r="S470" s="95"/>
      <c r="T470" s="97"/>
      <c r="U470" s="95"/>
      <c r="V470" s="95"/>
      <c r="W470" s="95"/>
      <c r="X470" s="96"/>
      <c r="Y470" s="98"/>
      <c r="Z470" s="96">
        <v>12</v>
      </c>
      <c r="AA470" s="98"/>
      <c r="AB470" s="98" t="s">
        <v>113</v>
      </c>
      <c r="AC470" s="99">
        <v>1</v>
      </c>
      <c r="AD470" s="100" t="s">
        <v>978</v>
      </c>
      <c r="AE470" s="94" t="s">
        <v>182</v>
      </c>
      <c r="AF470" s="101" t="s">
        <v>979</v>
      </c>
      <c r="AG470" s="95"/>
      <c r="AH470" s="103">
        <v>2819</v>
      </c>
      <c r="AI470" s="104" t="s">
        <v>55</v>
      </c>
      <c r="AJ470" s="105">
        <v>0.4</v>
      </c>
      <c r="AK470" s="106">
        <v>1</v>
      </c>
    </row>
    <row r="471" spans="1:37" ht="15">
      <c r="A471" s="1">
        <v>1</v>
      </c>
      <c r="O471" s="531"/>
      <c r="P471" s="94" t="s">
        <v>80</v>
      </c>
      <c r="Q471" s="95"/>
      <c r="R471" s="96"/>
      <c r="S471" s="95"/>
      <c r="T471" s="97"/>
      <c r="U471" s="95"/>
      <c r="V471" s="95"/>
      <c r="W471" s="95"/>
      <c r="X471" s="96"/>
      <c r="Y471" s="98"/>
      <c r="Z471" s="96">
        <v>12</v>
      </c>
      <c r="AA471" s="98"/>
      <c r="AB471" s="98" t="s">
        <v>113</v>
      </c>
      <c r="AC471" s="99">
        <v>1</v>
      </c>
      <c r="AD471" s="100" t="s">
        <v>980</v>
      </c>
      <c r="AE471" s="94" t="s">
        <v>182</v>
      </c>
      <c r="AF471" s="101" t="s">
        <v>981</v>
      </c>
      <c r="AG471" s="95"/>
      <c r="AH471" s="103">
        <v>2819</v>
      </c>
      <c r="AI471" s="104" t="s">
        <v>55</v>
      </c>
      <c r="AJ471" s="105">
        <v>0.4</v>
      </c>
      <c r="AK471" s="106">
        <v>1</v>
      </c>
    </row>
    <row r="472" spans="1:37" ht="15">
      <c r="A472" s="1">
        <v>1</v>
      </c>
      <c r="O472" s="531"/>
      <c r="P472" s="94" t="s">
        <v>80</v>
      </c>
      <c r="Q472" s="95"/>
      <c r="R472" s="96"/>
      <c r="S472" s="95"/>
      <c r="T472" s="97"/>
      <c r="U472" s="95"/>
      <c r="V472" s="95"/>
      <c r="W472" s="95"/>
      <c r="X472" s="96"/>
      <c r="Y472" s="98"/>
      <c r="Z472" s="96">
        <v>12</v>
      </c>
      <c r="AA472" s="98"/>
      <c r="AB472" s="98" t="s">
        <v>113</v>
      </c>
      <c r="AC472" s="99">
        <v>1</v>
      </c>
      <c r="AD472" s="100" t="s">
        <v>982</v>
      </c>
      <c r="AE472" s="94" t="s">
        <v>182</v>
      </c>
      <c r="AF472" s="101" t="s">
        <v>983</v>
      </c>
      <c r="AG472" s="95"/>
      <c r="AH472" s="103">
        <v>2819</v>
      </c>
      <c r="AI472" s="104" t="s">
        <v>55</v>
      </c>
      <c r="AJ472" s="105">
        <v>0.4</v>
      </c>
      <c r="AK472" s="106">
        <v>1</v>
      </c>
    </row>
    <row r="473" spans="1:37" ht="15">
      <c r="A473" s="1">
        <v>1</v>
      </c>
      <c r="O473" s="531"/>
      <c r="P473" s="94" t="s">
        <v>80</v>
      </c>
      <c r="Q473" s="95"/>
      <c r="R473" s="96"/>
      <c r="S473" s="95"/>
      <c r="T473" s="97"/>
      <c r="U473" s="95"/>
      <c r="V473" s="95"/>
      <c r="W473" s="95"/>
      <c r="X473" s="96"/>
      <c r="Y473" s="98"/>
      <c r="Z473" s="96">
        <v>12</v>
      </c>
      <c r="AA473" s="98"/>
      <c r="AB473" s="98" t="s">
        <v>113</v>
      </c>
      <c r="AC473" s="99">
        <v>1</v>
      </c>
      <c r="AD473" s="100" t="s">
        <v>984</v>
      </c>
      <c r="AE473" s="94" t="s">
        <v>182</v>
      </c>
      <c r="AF473" s="101" t="s">
        <v>985</v>
      </c>
      <c r="AG473" s="95"/>
      <c r="AH473" s="103">
        <v>2819</v>
      </c>
      <c r="AI473" s="104" t="s">
        <v>55</v>
      </c>
      <c r="AJ473" s="105">
        <v>0.4</v>
      </c>
      <c r="AK473" s="106">
        <v>1</v>
      </c>
    </row>
    <row r="474" spans="1:37" ht="15">
      <c r="A474" s="1">
        <v>1</v>
      </c>
      <c r="O474" s="531"/>
      <c r="P474" s="94" t="s">
        <v>80</v>
      </c>
      <c r="Q474" s="95"/>
      <c r="R474" s="96"/>
      <c r="S474" s="95"/>
      <c r="T474" s="97"/>
      <c r="U474" s="95"/>
      <c r="V474" s="95"/>
      <c r="W474" s="95"/>
      <c r="X474" s="96"/>
      <c r="Y474" s="98"/>
      <c r="Z474" s="96">
        <v>12</v>
      </c>
      <c r="AA474" s="98"/>
      <c r="AB474" s="98" t="s">
        <v>113</v>
      </c>
      <c r="AC474" s="99">
        <v>1</v>
      </c>
      <c r="AD474" s="100" t="s">
        <v>986</v>
      </c>
      <c r="AE474" s="94" t="s">
        <v>182</v>
      </c>
      <c r="AF474" s="101" t="s">
        <v>987</v>
      </c>
      <c r="AG474" s="95"/>
      <c r="AH474" s="103">
        <v>2891</v>
      </c>
      <c r="AI474" s="104" t="s">
        <v>55</v>
      </c>
      <c r="AJ474" s="105">
        <v>0.4</v>
      </c>
      <c r="AK474" s="106">
        <v>1</v>
      </c>
    </row>
    <row r="475" spans="1:37" ht="15">
      <c r="A475" s="1">
        <v>1</v>
      </c>
      <c r="O475" s="531"/>
      <c r="P475" s="94" t="s">
        <v>80</v>
      </c>
      <c r="Q475" s="95"/>
      <c r="R475" s="96"/>
      <c r="S475" s="95"/>
      <c r="T475" s="97"/>
      <c r="U475" s="95"/>
      <c r="V475" s="95"/>
      <c r="W475" s="95"/>
      <c r="X475" s="96"/>
      <c r="Y475" s="98"/>
      <c r="Z475" s="96">
        <v>12</v>
      </c>
      <c r="AA475" s="98"/>
      <c r="AB475" s="98" t="s">
        <v>113</v>
      </c>
      <c r="AC475" s="99">
        <v>1</v>
      </c>
      <c r="AD475" s="100" t="s">
        <v>988</v>
      </c>
      <c r="AE475" s="94" t="s">
        <v>182</v>
      </c>
      <c r="AF475" s="101" t="s">
        <v>989</v>
      </c>
      <c r="AG475" s="95"/>
      <c r="AH475" s="103">
        <v>2871</v>
      </c>
      <c r="AI475" s="104" t="s">
        <v>55</v>
      </c>
      <c r="AJ475" s="105">
        <v>0.4</v>
      </c>
      <c r="AK475" s="106">
        <v>1</v>
      </c>
    </row>
    <row r="476" spans="1:37" ht="15">
      <c r="A476" s="1">
        <v>1</v>
      </c>
      <c r="O476" s="531"/>
      <c r="P476" s="94" t="s">
        <v>80</v>
      </c>
      <c r="Q476" s="95"/>
      <c r="R476" s="96"/>
      <c r="S476" s="95"/>
      <c r="T476" s="97"/>
      <c r="U476" s="95"/>
      <c r="V476" s="95"/>
      <c r="W476" s="95"/>
      <c r="X476" s="96"/>
      <c r="Y476" s="98"/>
      <c r="Z476" s="96">
        <v>12</v>
      </c>
      <c r="AA476" s="98"/>
      <c r="AB476" s="98" t="s">
        <v>113</v>
      </c>
      <c r="AC476" s="99">
        <v>1</v>
      </c>
      <c r="AD476" s="100" t="s">
        <v>990</v>
      </c>
      <c r="AE476" s="94" t="s">
        <v>182</v>
      </c>
      <c r="AF476" s="101" t="s">
        <v>991</v>
      </c>
      <c r="AG476" s="95"/>
      <c r="AH476" s="103">
        <v>1881</v>
      </c>
      <c r="AI476" s="104" t="s">
        <v>55</v>
      </c>
      <c r="AJ476" s="105">
        <v>0.4</v>
      </c>
      <c r="AK476" s="106">
        <v>1</v>
      </c>
    </row>
    <row r="477" spans="1:37" ht="15">
      <c r="A477" s="1">
        <v>1</v>
      </c>
      <c r="O477" s="531"/>
      <c r="P477" s="94" t="s">
        <v>80</v>
      </c>
      <c r="Q477" s="95"/>
      <c r="R477" s="96"/>
      <c r="S477" s="95"/>
      <c r="T477" s="97"/>
      <c r="U477" s="95"/>
      <c r="V477" s="95"/>
      <c r="W477" s="95"/>
      <c r="X477" s="96"/>
      <c r="Y477" s="98"/>
      <c r="Z477" s="96">
        <v>12</v>
      </c>
      <c r="AA477" s="98"/>
      <c r="AB477" s="98" t="s">
        <v>113</v>
      </c>
      <c r="AC477" s="99">
        <v>1</v>
      </c>
      <c r="AD477" s="100" t="s">
        <v>992</v>
      </c>
      <c r="AE477" s="94" t="s">
        <v>182</v>
      </c>
      <c r="AF477" s="101" t="s">
        <v>993</v>
      </c>
      <c r="AG477" s="95"/>
      <c r="AH477" s="103">
        <v>2819</v>
      </c>
      <c r="AI477" s="104" t="s">
        <v>55</v>
      </c>
      <c r="AJ477" s="105">
        <v>0.4</v>
      </c>
      <c r="AK477" s="106">
        <v>1</v>
      </c>
    </row>
    <row r="478" spans="1:37" ht="15">
      <c r="A478" s="1">
        <v>1</v>
      </c>
      <c r="O478" s="531"/>
      <c r="P478" s="94" t="s">
        <v>80</v>
      </c>
      <c r="Q478" s="95"/>
      <c r="R478" s="96"/>
      <c r="S478" s="95"/>
      <c r="T478" s="97"/>
      <c r="U478" s="95"/>
      <c r="V478" s="95"/>
      <c r="W478" s="95"/>
      <c r="X478" s="96"/>
      <c r="Y478" s="98"/>
      <c r="Z478" s="96">
        <v>12</v>
      </c>
      <c r="AA478" s="98"/>
      <c r="AB478" s="98" t="s">
        <v>113</v>
      </c>
      <c r="AC478" s="99">
        <v>1</v>
      </c>
      <c r="AD478" s="100" t="s">
        <v>994</v>
      </c>
      <c r="AE478" s="94" t="s">
        <v>182</v>
      </c>
      <c r="AF478" s="101" t="s">
        <v>995</v>
      </c>
      <c r="AG478" s="95"/>
      <c r="AH478" s="103">
        <v>3141</v>
      </c>
      <c r="AI478" s="104" t="s">
        <v>55</v>
      </c>
      <c r="AJ478" s="105">
        <v>0.4</v>
      </c>
      <c r="AK478" s="106">
        <v>1</v>
      </c>
    </row>
    <row r="479" spans="1:37" ht="15">
      <c r="A479" s="1">
        <v>1</v>
      </c>
      <c r="O479" s="531"/>
      <c r="P479" s="94" t="s">
        <v>80</v>
      </c>
      <c r="Q479" s="95"/>
      <c r="R479" s="96"/>
      <c r="S479" s="95"/>
      <c r="T479" s="97"/>
      <c r="U479" s="95"/>
      <c r="V479" s="95"/>
      <c r="W479" s="95"/>
      <c r="X479" s="96"/>
      <c r="Y479" s="98"/>
      <c r="Z479" s="96">
        <v>12</v>
      </c>
      <c r="AA479" s="98"/>
      <c r="AB479" s="98" t="s">
        <v>113</v>
      </c>
      <c r="AC479" s="99">
        <v>1</v>
      </c>
      <c r="AD479" s="100" t="s">
        <v>996</v>
      </c>
      <c r="AE479" s="94" t="s">
        <v>182</v>
      </c>
      <c r="AF479" s="101" t="s">
        <v>997</v>
      </c>
      <c r="AG479" s="95"/>
      <c r="AH479" s="103">
        <v>1591</v>
      </c>
      <c r="AI479" s="104" t="s">
        <v>55</v>
      </c>
      <c r="AJ479" s="105">
        <v>0.4</v>
      </c>
      <c r="AK479" s="106">
        <v>1</v>
      </c>
    </row>
    <row r="480" spans="1:37" ht="15">
      <c r="A480" s="1">
        <v>1</v>
      </c>
      <c r="O480" s="531"/>
      <c r="P480" s="94" t="s">
        <v>80</v>
      </c>
      <c r="Q480" s="95"/>
      <c r="R480" s="96"/>
      <c r="S480" s="95"/>
      <c r="T480" s="97"/>
      <c r="U480" s="95"/>
      <c r="V480" s="95"/>
      <c r="W480" s="95"/>
      <c r="X480" s="96"/>
      <c r="Y480" s="98"/>
      <c r="Z480" s="96">
        <v>12</v>
      </c>
      <c r="AA480" s="98"/>
      <c r="AB480" s="98" t="s">
        <v>113</v>
      </c>
      <c r="AC480" s="99">
        <v>1</v>
      </c>
      <c r="AD480" s="100" t="s">
        <v>998</v>
      </c>
      <c r="AE480" s="94" t="s">
        <v>182</v>
      </c>
      <c r="AF480" s="101" t="s">
        <v>999</v>
      </c>
      <c r="AG480" s="95"/>
      <c r="AH480" s="103">
        <v>3121</v>
      </c>
      <c r="AI480" s="104" t="s">
        <v>55</v>
      </c>
      <c r="AJ480" s="105">
        <v>0.4</v>
      </c>
      <c r="AK480" s="106">
        <v>1</v>
      </c>
    </row>
    <row r="481" spans="1:37" ht="15">
      <c r="A481" s="1">
        <v>1</v>
      </c>
      <c r="O481" s="531"/>
      <c r="P481" s="94" t="s">
        <v>80</v>
      </c>
      <c r="Q481" s="95"/>
      <c r="R481" s="96"/>
      <c r="S481" s="95"/>
      <c r="T481" s="97"/>
      <c r="U481" s="95"/>
      <c r="V481" s="95"/>
      <c r="W481" s="95"/>
      <c r="X481" s="96"/>
      <c r="Y481" s="98"/>
      <c r="Z481" s="96">
        <v>12</v>
      </c>
      <c r="AA481" s="98"/>
      <c r="AB481" s="98" t="s">
        <v>113</v>
      </c>
      <c r="AC481" s="99">
        <v>1</v>
      </c>
      <c r="AD481" s="100" t="s">
        <v>1000</v>
      </c>
      <c r="AE481" s="94" t="s">
        <v>182</v>
      </c>
      <c r="AF481" s="101" t="s">
        <v>1001</v>
      </c>
      <c r="AG481" s="95"/>
      <c r="AH481" s="103">
        <v>4099</v>
      </c>
      <c r="AI481" s="104" t="s">
        <v>55</v>
      </c>
      <c r="AJ481" s="105">
        <v>0.4</v>
      </c>
      <c r="AK481" s="106">
        <v>1</v>
      </c>
    </row>
    <row r="482" spans="1:37" ht="15">
      <c r="A482" s="1">
        <v>1</v>
      </c>
      <c r="O482" s="531"/>
      <c r="P482" s="94" t="s">
        <v>80</v>
      </c>
      <c r="Q482" s="95"/>
      <c r="R482" s="96"/>
      <c r="S482" s="95"/>
      <c r="T482" s="97"/>
      <c r="U482" s="95"/>
      <c r="V482" s="95"/>
      <c r="W482" s="95"/>
      <c r="X482" s="96"/>
      <c r="Y482" s="98"/>
      <c r="Z482" s="96">
        <v>12</v>
      </c>
      <c r="AA482" s="98"/>
      <c r="AB482" s="98" t="s">
        <v>113</v>
      </c>
      <c r="AC482" s="99">
        <v>1</v>
      </c>
      <c r="AD482" s="100" t="s">
        <v>1002</v>
      </c>
      <c r="AE482" s="94" t="s">
        <v>182</v>
      </c>
      <c r="AF482" s="101" t="s">
        <v>1003</v>
      </c>
      <c r="AG482" s="95"/>
      <c r="AH482" s="103">
        <v>4099</v>
      </c>
      <c r="AI482" s="104" t="s">
        <v>55</v>
      </c>
      <c r="AJ482" s="105">
        <v>0.4</v>
      </c>
      <c r="AK482" s="106">
        <v>1</v>
      </c>
    </row>
    <row r="483" spans="1:37" ht="15">
      <c r="A483" s="1">
        <v>1</v>
      </c>
      <c r="O483" s="531"/>
      <c r="P483" s="94" t="s">
        <v>80</v>
      </c>
      <c r="Q483" s="95"/>
      <c r="R483" s="96"/>
      <c r="S483" s="95"/>
      <c r="T483" s="97"/>
      <c r="U483" s="95"/>
      <c r="V483" s="95"/>
      <c r="W483" s="95"/>
      <c r="X483" s="96"/>
      <c r="Y483" s="98"/>
      <c r="Z483" s="96">
        <v>12</v>
      </c>
      <c r="AA483" s="98"/>
      <c r="AB483" s="98" t="s">
        <v>113</v>
      </c>
      <c r="AC483" s="99">
        <v>1</v>
      </c>
      <c r="AD483" s="100" t="s">
        <v>1004</v>
      </c>
      <c r="AE483" s="94" t="s">
        <v>182</v>
      </c>
      <c r="AF483" s="101" t="s">
        <v>1005</v>
      </c>
      <c r="AG483" s="95"/>
      <c r="AH483" s="103">
        <v>2871</v>
      </c>
      <c r="AI483" s="104" t="s">
        <v>55</v>
      </c>
      <c r="AJ483" s="105">
        <v>0.4</v>
      </c>
      <c r="AK483" s="106">
        <v>1</v>
      </c>
    </row>
    <row r="484" spans="1:37" ht="15">
      <c r="A484" s="1">
        <v>1</v>
      </c>
      <c r="O484" s="531"/>
      <c r="P484" s="94" t="s">
        <v>80</v>
      </c>
      <c r="Q484" s="95"/>
      <c r="R484" s="96"/>
      <c r="S484" s="95"/>
      <c r="T484" s="97"/>
      <c r="U484" s="95"/>
      <c r="V484" s="95"/>
      <c r="W484" s="95"/>
      <c r="X484" s="96"/>
      <c r="Y484" s="98"/>
      <c r="Z484" s="96">
        <v>12</v>
      </c>
      <c r="AA484" s="98"/>
      <c r="AB484" s="98" t="s">
        <v>113</v>
      </c>
      <c r="AC484" s="99">
        <v>1</v>
      </c>
      <c r="AD484" s="100" t="s">
        <v>1006</v>
      </c>
      <c r="AE484" s="94" t="s">
        <v>182</v>
      </c>
      <c r="AF484" s="101" t="s">
        <v>1007</v>
      </c>
      <c r="AG484" s="95"/>
      <c r="AH484" s="103">
        <v>2215</v>
      </c>
      <c r="AI484" s="104" t="s">
        <v>55</v>
      </c>
      <c r="AJ484" s="105">
        <v>0.4</v>
      </c>
      <c r="AK484" s="106">
        <v>1</v>
      </c>
    </row>
    <row r="485" spans="1:37" ht="15">
      <c r="A485" s="1">
        <v>1</v>
      </c>
      <c r="O485" s="531"/>
      <c r="P485" s="94" t="s">
        <v>80</v>
      </c>
      <c r="Q485" s="95"/>
      <c r="R485" s="96"/>
      <c r="S485" s="95"/>
      <c r="T485" s="97"/>
      <c r="U485" s="95"/>
      <c r="V485" s="95"/>
      <c r="W485" s="95"/>
      <c r="X485" s="96"/>
      <c r="Y485" s="98"/>
      <c r="Z485" s="96">
        <v>12</v>
      </c>
      <c r="AA485" s="98"/>
      <c r="AB485" s="98" t="s">
        <v>113</v>
      </c>
      <c r="AC485" s="99">
        <v>1</v>
      </c>
      <c r="AD485" s="100" t="s">
        <v>1008</v>
      </c>
      <c r="AE485" s="94" t="s">
        <v>182</v>
      </c>
      <c r="AF485" s="101" t="s">
        <v>1009</v>
      </c>
      <c r="AG485" s="95"/>
      <c r="AH485" s="103">
        <v>2871</v>
      </c>
      <c r="AI485" s="104" t="s">
        <v>55</v>
      </c>
      <c r="AJ485" s="105">
        <v>0.4</v>
      </c>
      <c r="AK485" s="106">
        <v>1</v>
      </c>
    </row>
    <row r="486" spans="1:37" ht="15">
      <c r="A486" s="1">
        <v>1</v>
      </c>
      <c r="O486" s="531"/>
      <c r="P486" s="94" t="s">
        <v>80</v>
      </c>
      <c r="Q486" s="95"/>
      <c r="R486" s="96"/>
      <c r="S486" s="95"/>
      <c r="T486" s="97"/>
      <c r="U486" s="95"/>
      <c r="V486" s="95"/>
      <c r="W486" s="95"/>
      <c r="X486" s="96"/>
      <c r="Y486" s="98"/>
      <c r="Z486" s="96">
        <v>12</v>
      </c>
      <c r="AA486" s="98"/>
      <c r="AB486" s="98" t="s">
        <v>113</v>
      </c>
      <c r="AC486" s="99">
        <v>1</v>
      </c>
      <c r="AD486" s="100" t="s">
        <v>1010</v>
      </c>
      <c r="AE486" s="94" t="s">
        <v>182</v>
      </c>
      <c r="AF486" s="101" t="s">
        <v>1011</v>
      </c>
      <c r="AG486" s="95"/>
      <c r="AH486" s="103">
        <v>2871</v>
      </c>
      <c r="AI486" s="104" t="s">
        <v>55</v>
      </c>
      <c r="AJ486" s="105">
        <v>0.4</v>
      </c>
      <c r="AK486" s="106">
        <v>1</v>
      </c>
    </row>
    <row r="487" spans="1:37" ht="15">
      <c r="A487" s="1">
        <v>1</v>
      </c>
      <c r="O487" s="531"/>
      <c r="P487" s="94" t="s">
        <v>80</v>
      </c>
      <c r="Q487" s="95"/>
      <c r="R487" s="96"/>
      <c r="S487" s="95"/>
      <c r="T487" s="97"/>
      <c r="U487" s="95"/>
      <c r="V487" s="95"/>
      <c r="W487" s="95"/>
      <c r="X487" s="96"/>
      <c r="Y487" s="98"/>
      <c r="Z487" s="96">
        <v>12</v>
      </c>
      <c r="AA487" s="98"/>
      <c r="AB487" s="98" t="s">
        <v>113</v>
      </c>
      <c r="AC487" s="99">
        <v>1</v>
      </c>
      <c r="AD487" s="100" t="s">
        <v>1012</v>
      </c>
      <c r="AE487" s="94" t="s">
        <v>182</v>
      </c>
      <c r="AF487" s="101" t="s">
        <v>1013</v>
      </c>
      <c r="AG487" s="95"/>
      <c r="AH487" s="103">
        <v>2871</v>
      </c>
      <c r="AI487" s="104" t="s">
        <v>55</v>
      </c>
      <c r="AJ487" s="105">
        <v>0.4</v>
      </c>
      <c r="AK487" s="106">
        <v>1</v>
      </c>
    </row>
    <row r="488" spans="1:37" ht="15">
      <c r="A488" s="1">
        <v>1</v>
      </c>
      <c r="O488" s="531"/>
      <c r="P488" s="94" t="s">
        <v>80</v>
      </c>
      <c r="Q488" s="95"/>
      <c r="R488" s="96"/>
      <c r="S488" s="95"/>
      <c r="T488" s="97"/>
      <c r="U488" s="95"/>
      <c r="V488" s="95"/>
      <c r="W488" s="95"/>
      <c r="X488" s="96"/>
      <c r="Y488" s="98"/>
      <c r="Z488" s="96">
        <v>12</v>
      </c>
      <c r="AA488" s="98"/>
      <c r="AB488" s="98" t="s">
        <v>113</v>
      </c>
      <c r="AC488" s="99">
        <v>1</v>
      </c>
      <c r="AD488" s="100" t="s">
        <v>1014</v>
      </c>
      <c r="AE488" s="94" t="s">
        <v>182</v>
      </c>
      <c r="AF488" s="101" t="s">
        <v>1015</v>
      </c>
      <c r="AG488" s="95"/>
      <c r="AH488" s="103">
        <v>2215</v>
      </c>
      <c r="AI488" s="104" t="s">
        <v>55</v>
      </c>
      <c r="AJ488" s="105">
        <v>0.4</v>
      </c>
      <c r="AK488" s="106">
        <v>1</v>
      </c>
    </row>
    <row r="489" spans="1:37" ht="15">
      <c r="A489" s="1">
        <v>1</v>
      </c>
      <c r="O489" s="531"/>
      <c r="P489" s="94" t="s">
        <v>80</v>
      </c>
      <c r="Q489" s="95"/>
      <c r="R489" s="96"/>
      <c r="S489" s="95"/>
      <c r="T489" s="97"/>
      <c r="U489" s="95"/>
      <c r="V489" s="95"/>
      <c r="W489" s="95"/>
      <c r="X489" s="96"/>
      <c r="Y489" s="98"/>
      <c r="Z489" s="96">
        <v>12</v>
      </c>
      <c r="AA489" s="98"/>
      <c r="AB489" s="98" t="s">
        <v>113</v>
      </c>
      <c r="AC489" s="99">
        <v>1</v>
      </c>
      <c r="AD489" s="100" t="s">
        <v>1016</v>
      </c>
      <c r="AE489" s="94" t="s">
        <v>182</v>
      </c>
      <c r="AF489" s="101" t="s">
        <v>1017</v>
      </c>
      <c r="AG489" s="95"/>
      <c r="AH489" s="103">
        <v>2871</v>
      </c>
      <c r="AI489" s="104" t="s">
        <v>55</v>
      </c>
      <c r="AJ489" s="105">
        <v>0.4</v>
      </c>
      <c r="AK489" s="106">
        <v>1</v>
      </c>
    </row>
    <row r="490" spans="1:37" ht="15">
      <c r="A490" s="1">
        <v>1</v>
      </c>
      <c r="O490" s="531"/>
      <c r="P490" s="94" t="s">
        <v>80</v>
      </c>
      <c r="Q490" s="95"/>
      <c r="R490" s="96"/>
      <c r="S490" s="95"/>
      <c r="T490" s="97"/>
      <c r="U490" s="95"/>
      <c r="V490" s="95"/>
      <c r="W490" s="95"/>
      <c r="X490" s="96"/>
      <c r="Y490" s="98"/>
      <c r="Z490" s="96">
        <v>12</v>
      </c>
      <c r="AA490" s="98"/>
      <c r="AB490" s="98" t="s">
        <v>113</v>
      </c>
      <c r="AC490" s="99">
        <v>1</v>
      </c>
      <c r="AD490" s="100" t="s">
        <v>1018</v>
      </c>
      <c r="AE490" s="94" t="s">
        <v>182</v>
      </c>
      <c r="AF490" s="101" t="s">
        <v>1019</v>
      </c>
      <c r="AG490" s="95"/>
      <c r="AH490" s="103">
        <v>3423</v>
      </c>
      <c r="AI490" s="104" t="s">
        <v>55</v>
      </c>
      <c r="AJ490" s="105">
        <v>0.4</v>
      </c>
      <c r="AK490" s="106">
        <v>1</v>
      </c>
    </row>
    <row r="491" spans="1:37" ht="15">
      <c r="A491" s="1">
        <v>1</v>
      </c>
      <c r="O491" s="531"/>
      <c r="P491" s="94" t="s">
        <v>80</v>
      </c>
      <c r="Q491" s="95"/>
      <c r="R491" s="96"/>
      <c r="S491" s="95"/>
      <c r="T491" s="97"/>
      <c r="U491" s="95"/>
      <c r="V491" s="95"/>
      <c r="W491" s="95"/>
      <c r="X491" s="96"/>
      <c r="Y491" s="98"/>
      <c r="Z491" s="96">
        <v>12</v>
      </c>
      <c r="AA491" s="98"/>
      <c r="AB491" s="98" t="s">
        <v>113</v>
      </c>
      <c r="AC491" s="99">
        <v>1</v>
      </c>
      <c r="AD491" s="100" t="s">
        <v>1020</v>
      </c>
      <c r="AE491" s="94" t="s">
        <v>182</v>
      </c>
      <c r="AF491" s="101" t="s">
        <v>1021</v>
      </c>
      <c r="AG491" s="95"/>
      <c r="AH491" s="103">
        <v>2819</v>
      </c>
      <c r="AI491" s="104" t="s">
        <v>55</v>
      </c>
      <c r="AJ491" s="105">
        <v>0.4</v>
      </c>
      <c r="AK491" s="106">
        <v>1</v>
      </c>
    </row>
    <row r="492" spans="1:37" ht="15">
      <c r="A492" s="1">
        <v>1</v>
      </c>
      <c r="O492" s="531"/>
      <c r="P492" s="94" t="s">
        <v>80</v>
      </c>
      <c r="Q492" s="95"/>
      <c r="R492" s="96"/>
      <c r="S492" s="95"/>
      <c r="T492" s="97"/>
      <c r="U492" s="95"/>
      <c r="V492" s="95"/>
      <c r="W492" s="95"/>
      <c r="X492" s="96"/>
      <c r="Y492" s="98"/>
      <c r="Z492" s="96">
        <v>12</v>
      </c>
      <c r="AA492" s="98"/>
      <c r="AB492" s="98" t="s">
        <v>113</v>
      </c>
      <c r="AC492" s="99">
        <v>1</v>
      </c>
      <c r="AD492" s="100" t="s">
        <v>1022</v>
      </c>
      <c r="AE492" s="94" t="s">
        <v>182</v>
      </c>
      <c r="AF492" s="101" t="s">
        <v>1023</v>
      </c>
      <c r="AG492" s="95"/>
      <c r="AH492" s="103">
        <v>2819</v>
      </c>
      <c r="AI492" s="104" t="s">
        <v>55</v>
      </c>
      <c r="AJ492" s="105">
        <v>0.4</v>
      </c>
      <c r="AK492" s="106">
        <v>1</v>
      </c>
    </row>
    <row r="493" spans="1:37" ht="15">
      <c r="A493" s="1">
        <v>1</v>
      </c>
      <c r="O493" s="531"/>
      <c r="P493" s="94" t="s">
        <v>80</v>
      </c>
      <c r="Q493" s="95"/>
      <c r="R493" s="96"/>
      <c r="S493" s="95"/>
      <c r="T493" s="97"/>
      <c r="U493" s="95"/>
      <c r="V493" s="95"/>
      <c r="W493" s="95"/>
      <c r="X493" s="96"/>
      <c r="Y493" s="98"/>
      <c r="Z493" s="96">
        <v>12</v>
      </c>
      <c r="AA493" s="98"/>
      <c r="AB493" s="98" t="s">
        <v>113</v>
      </c>
      <c r="AC493" s="99">
        <v>1</v>
      </c>
      <c r="AD493" s="100" t="s">
        <v>1024</v>
      </c>
      <c r="AE493" s="94" t="s">
        <v>182</v>
      </c>
      <c r="AF493" s="101" t="s">
        <v>1025</v>
      </c>
      <c r="AG493" s="95"/>
      <c r="AH493" s="103">
        <v>2819</v>
      </c>
      <c r="AI493" s="104" t="s">
        <v>55</v>
      </c>
      <c r="AJ493" s="105">
        <v>0.4</v>
      </c>
      <c r="AK493" s="106">
        <v>1</v>
      </c>
    </row>
    <row r="494" spans="1:37" ht="15">
      <c r="A494" s="1">
        <v>1</v>
      </c>
      <c r="O494" s="531"/>
      <c r="P494" s="94" t="s">
        <v>80</v>
      </c>
      <c r="Q494" s="95"/>
      <c r="R494" s="96"/>
      <c r="S494" s="95"/>
      <c r="T494" s="97"/>
      <c r="U494" s="95"/>
      <c r="V494" s="95"/>
      <c r="W494" s="95"/>
      <c r="X494" s="96"/>
      <c r="Y494" s="98"/>
      <c r="Z494" s="96">
        <v>12</v>
      </c>
      <c r="AA494" s="98"/>
      <c r="AB494" s="98" t="s">
        <v>113</v>
      </c>
      <c r="AC494" s="99">
        <v>1</v>
      </c>
      <c r="AD494" s="100" t="s">
        <v>1026</v>
      </c>
      <c r="AE494" s="94" t="s">
        <v>182</v>
      </c>
      <c r="AF494" s="101" t="s">
        <v>1027</v>
      </c>
      <c r="AG494" s="95"/>
      <c r="AH494" s="103">
        <v>2871</v>
      </c>
      <c r="AI494" s="104" t="s">
        <v>55</v>
      </c>
      <c r="AJ494" s="105">
        <v>0.4</v>
      </c>
      <c r="AK494" s="106">
        <v>1</v>
      </c>
    </row>
    <row r="495" spans="1:37" ht="15">
      <c r="A495" s="1">
        <v>1</v>
      </c>
      <c r="O495" s="531"/>
      <c r="P495" s="94" t="s">
        <v>80</v>
      </c>
      <c r="Q495" s="95"/>
      <c r="R495" s="96"/>
      <c r="S495" s="95"/>
      <c r="T495" s="97"/>
      <c r="U495" s="95"/>
      <c r="V495" s="95"/>
      <c r="W495" s="95"/>
      <c r="X495" s="96"/>
      <c r="Y495" s="98"/>
      <c r="Z495" s="96">
        <v>12</v>
      </c>
      <c r="AA495" s="98"/>
      <c r="AB495" s="98" t="s">
        <v>113</v>
      </c>
      <c r="AC495" s="99">
        <v>1</v>
      </c>
      <c r="AD495" s="100" t="s">
        <v>1028</v>
      </c>
      <c r="AE495" s="94" t="s">
        <v>182</v>
      </c>
      <c r="AF495" s="101" t="s">
        <v>1029</v>
      </c>
      <c r="AG495" s="95"/>
      <c r="AH495" s="103">
        <v>2871</v>
      </c>
      <c r="AI495" s="104" t="s">
        <v>55</v>
      </c>
      <c r="AJ495" s="105">
        <v>0.4</v>
      </c>
      <c r="AK495" s="106">
        <v>1</v>
      </c>
    </row>
    <row r="496" spans="1:37" ht="15">
      <c r="A496" s="1">
        <v>1</v>
      </c>
      <c r="O496" s="531"/>
      <c r="P496" s="94" t="s">
        <v>80</v>
      </c>
      <c r="Q496" s="95"/>
      <c r="R496" s="96"/>
      <c r="S496" s="95"/>
      <c r="T496" s="97"/>
      <c r="U496" s="95"/>
      <c r="V496" s="95"/>
      <c r="W496" s="95"/>
      <c r="X496" s="96"/>
      <c r="Y496" s="98"/>
      <c r="Z496" s="96">
        <v>12</v>
      </c>
      <c r="AA496" s="98"/>
      <c r="AB496" s="98" t="s">
        <v>113</v>
      </c>
      <c r="AC496" s="99">
        <v>1</v>
      </c>
      <c r="AD496" s="100" t="s">
        <v>1030</v>
      </c>
      <c r="AE496" s="94" t="s">
        <v>182</v>
      </c>
      <c r="AF496" s="101" t="s">
        <v>1031</v>
      </c>
      <c r="AG496" s="95"/>
      <c r="AH496" s="103">
        <v>3527</v>
      </c>
      <c r="AI496" s="104" t="s">
        <v>55</v>
      </c>
      <c r="AJ496" s="105">
        <v>0.4</v>
      </c>
      <c r="AK496" s="106">
        <v>1</v>
      </c>
    </row>
    <row r="497" spans="1:37" s="11" customFormat="1" ht="15">
      <c r="A497" s="1">
        <v>1</v>
      </c>
      <c r="C497" s="402"/>
      <c r="D497" s="403"/>
      <c r="E497" s="404"/>
      <c r="F497" s="404"/>
      <c r="G497" s="404"/>
      <c r="H497" s="404"/>
      <c r="I497" s="404"/>
      <c r="J497" s="404"/>
      <c r="K497" s="404"/>
      <c r="L497" s="404"/>
      <c r="M497" s="404"/>
      <c r="O497" s="441" t="s">
        <v>1032</v>
      </c>
      <c r="P497" s="442"/>
      <c r="Q497" s="532"/>
      <c r="R497" s="444">
        <f>T497+X497</f>
        <v>156325.22</v>
      </c>
      <c r="S497" s="532"/>
      <c r="T497" s="533">
        <v>156325.22</v>
      </c>
      <c r="U497" s="532"/>
      <c r="V497" s="532"/>
      <c r="W497" s="532"/>
      <c r="X497" s="444"/>
      <c r="Y497" s="534">
        <v>38562</v>
      </c>
      <c r="Z497" s="535">
        <v>7</v>
      </c>
      <c r="AA497" s="534" t="s">
        <v>1033</v>
      </c>
      <c r="AB497" s="448" t="s">
        <v>121</v>
      </c>
      <c r="AC497" s="449">
        <v>1</v>
      </c>
      <c r="AD497" s="441" t="s">
        <v>1032</v>
      </c>
      <c r="AE497" s="450" t="s">
        <v>59</v>
      </c>
      <c r="AF497" s="451" t="s">
        <v>1034</v>
      </c>
      <c r="AG497" s="443"/>
      <c r="AH497" s="444">
        <v>156325.22</v>
      </c>
      <c r="AI497" s="452">
        <v>32</v>
      </c>
      <c r="AJ497" s="452">
        <v>0.4</v>
      </c>
      <c r="AK497" s="536"/>
    </row>
    <row r="498" spans="1:37" ht="15">
      <c r="A498" s="1">
        <v>1</v>
      </c>
      <c r="O498" s="537"/>
      <c r="P498" s="98" t="s">
        <v>80</v>
      </c>
      <c r="Q498" s="370"/>
      <c r="R498" s="103">
        <v>290.08</v>
      </c>
      <c r="S498" s="370"/>
      <c r="T498" s="143">
        <v>290.08</v>
      </c>
      <c r="U498" s="370"/>
      <c r="V498" s="370"/>
      <c r="W498" s="370"/>
      <c r="X498" s="528"/>
      <c r="Y498" s="336">
        <v>38562</v>
      </c>
      <c r="Z498" s="103">
        <v>7</v>
      </c>
      <c r="AA498" s="358" t="s">
        <v>1035</v>
      </c>
      <c r="AB498" s="98" t="s">
        <v>121</v>
      </c>
      <c r="AC498" s="99">
        <v>1</v>
      </c>
      <c r="AD498" s="369" t="s">
        <v>1036</v>
      </c>
      <c r="AE498" s="371" t="s">
        <v>59</v>
      </c>
      <c r="AF498" s="372" t="s">
        <v>1034</v>
      </c>
      <c r="AG498" s="370"/>
      <c r="AH498" s="103">
        <v>290.08</v>
      </c>
      <c r="AI498" s="184">
        <v>32</v>
      </c>
      <c r="AJ498" s="184">
        <v>0.4</v>
      </c>
      <c r="AK498" s="373"/>
    </row>
    <row r="499" spans="1:37" ht="15">
      <c r="A499" s="1">
        <v>1</v>
      </c>
      <c r="O499" s="369" t="s">
        <v>1037</v>
      </c>
      <c r="P499" s="94"/>
      <c r="Q499" s="95"/>
      <c r="R499" s="103">
        <f>T499+X499</f>
        <v>61715.51</v>
      </c>
      <c r="S499" s="95"/>
      <c r="T499" s="97">
        <v>61715.51</v>
      </c>
      <c r="U499" s="95"/>
      <c r="V499" s="95"/>
      <c r="W499" s="95"/>
      <c r="X499" s="103"/>
      <c r="Y499" s="358">
        <v>38562</v>
      </c>
      <c r="Z499" s="143">
        <v>7</v>
      </c>
      <c r="AA499" s="358" t="s">
        <v>1038</v>
      </c>
      <c r="AB499" s="98" t="s">
        <v>121</v>
      </c>
      <c r="AC499" s="99">
        <v>1</v>
      </c>
      <c r="AD499" s="369" t="s">
        <v>1037</v>
      </c>
      <c r="AE499" s="371" t="s">
        <v>59</v>
      </c>
      <c r="AF499" s="372" t="s">
        <v>1039</v>
      </c>
      <c r="AG499" s="370"/>
      <c r="AH499" s="103">
        <v>61715.51</v>
      </c>
      <c r="AI499" s="184">
        <v>32</v>
      </c>
      <c r="AJ499" s="184">
        <v>0.4</v>
      </c>
      <c r="AK499" s="106"/>
    </row>
    <row r="500" spans="1:37" ht="15">
      <c r="A500" s="1">
        <v>1</v>
      </c>
      <c r="O500" s="537"/>
      <c r="P500" s="98" t="s">
        <v>80</v>
      </c>
      <c r="Q500" s="370"/>
      <c r="R500" s="103">
        <v>101.58</v>
      </c>
      <c r="S500" s="370"/>
      <c r="T500" s="143">
        <v>101.58</v>
      </c>
      <c r="U500" s="370"/>
      <c r="V500" s="370"/>
      <c r="W500" s="370"/>
      <c r="X500" s="528"/>
      <c r="Y500" s="336">
        <v>38562</v>
      </c>
      <c r="Z500" s="103">
        <v>7</v>
      </c>
      <c r="AA500" s="358" t="s">
        <v>1040</v>
      </c>
      <c r="AB500" s="98" t="s">
        <v>121</v>
      </c>
      <c r="AC500" s="99">
        <v>1</v>
      </c>
      <c r="AD500" s="369" t="s">
        <v>1041</v>
      </c>
      <c r="AE500" s="371" t="s">
        <v>59</v>
      </c>
      <c r="AF500" s="372" t="s">
        <v>1039</v>
      </c>
      <c r="AG500" s="370"/>
      <c r="AH500" s="103">
        <v>101.58</v>
      </c>
      <c r="AI500" s="184">
        <v>32</v>
      </c>
      <c r="AJ500" s="184">
        <v>0.4</v>
      </c>
      <c r="AK500" s="373"/>
    </row>
    <row r="501" spans="1:37">
      <c r="A501" s="1">
        <v>1</v>
      </c>
    </row>
  </sheetData>
  <autoFilter ref="A5:AK501"/>
  <mergeCells count="19">
    <mergeCell ref="B81:C81"/>
    <mergeCell ref="B82:D82"/>
    <mergeCell ref="Q6:R6"/>
    <mergeCell ref="S6:X6"/>
    <mergeCell ref="AG6:AH6"/>
    <mergeCell ref="Q7:Q8"/>
    <mergeCell ref="R7:R8"/>
    <mergeCell ref="S7:T7"/>
    <mergeCell ref="U7:V7"/>
    <mergeCell ref="W7:X7"/>
    <mergeCell ref="AG7:AG8"/>
    <mergeCell ref="AH7:AH8"/>
    <mergeCell ref="C2:J2"/>
    <mergeCell ref="A6:A7"/>
    <mergeCell ref="B6:B7"/>
    <mergeCell ref="C6:C7"/>
    <mergeCell ref="D6:D7"/>
    <mergeCell ref="E6:H6"/>
    <mergeCell ref="I6:L6"/>
  </mergeCells>
  <pageMargins left="0.75" right="0.75" top="1" bottom="1" header="0.5" footer="0.5"/>
  <pageSetup paperSize="9" scale="60" orientation="portrait" horizontalDpi="4294967293" verticalDpi="300" r:id="rId1"/>
  <headerFooter alignWithMargins="0">
    <oddHeader>&amp;RTULCEA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B81FF95DCBCA4CA67C1EF04585FF7F" ma:contentTypeVersion="15" ma:contentTypeDescription="Create a new document." ma:contentTypeScope="" ma:versionID="6321e9f7dc6b8f5af5de2ea6374fa830">
  <xsd:schema xmlns:xsd="http://www.w3.org/2001/XMLSchema" xmlns:xs="http://www.w3.org/2001/XMLSchema" xmlns:p="http://schemas.microsoft.com/office/2006/metadata/properties" xmlns:ns2="e56f7e23-f483-4107-b17e-086904e7b5b9" xmlns:ns3="672b4b37-a25b-468d-9fb8-5d8e900f29b6" xmlns:ns4="b4dbea1a-beab-4247-8b77-305a06b6189d" xmlns:ns5="6fe2e6e9-a138-4260-82ba-7eed28b7a1b2" targetNamespace="http://schemas.microsoft.com/office/2006/metadata/properties" ma:root="true" ma:fieldsID="291c0b5cfb644f72adda3bf7d9e56a62" ns2:_="" ns3:_="" ns4:_="" ns5:_="">
    <xsd:import namespace="e56f7e23-f483-4107-b17e-086904e7b5b9"/>
    <xsd:import namespace="672b4b37-a25b-468d-9fb8-5d8e900f29b6"/>
    <xsd:import namespace="b4dbea1a-beab-4247-8b77-305a06b6189d"/>
    <xsd:import namespace="6fe2e6e9-a138-4260-82ba-7eed28b7a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f7e23-f483-4107-b17e-086904e7b5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chete imagine" ma:readOnly="false" ma:fieldId="{5cf76f15-5ced-4ddc-b409-7134ff3c332f}" ma:taxonomyMulti="true" ma:sspId="8e84d12a-bbe8-425e-a1dd-79ebf8e7e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b4b37-a25b-468d-9fb8-5d8e900f29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54bd32-e645-4f50-8d0a-a6785b17ed04}" ma:internalName="TaxCatchAll" ma:showField="CatchAllData" ma:web="672b4b37-a25b-468d-9fb8-5d8e900f2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bea1a-beab-4247-8b77-305a06b6189d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2e6e9-a138-4260-82ba-7eed28b7a1b2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2b4b37-a25b-468d-9fb8-5d8e900f29b6" xsi:nil="true"/>
    <lcf76f155ced4ddcb4097134ff3c332f xmlns="e56f7e23-f483-4107-b17e-086904e7b5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F79336-04C5-4E2E-86DA-14A883847806}"/>
</file>

<file path=customXml/itemProps2.xml><?xml version="1.0" encoding="utf-8"?>
<ds:datastoreItem xmlns:ds="http://schemas.openxmlformats.org/officeDocument/2006/customXml" ds:itemID="{29E02226-5860-4A7A-BCF2-544E250E6A95}"/>
</file>

<file path=customXml/itemProps3.xml><?xml version="1.0" encoding="utf-8"?>
<ds:datastoreItem xmlns:ds="http://schemas.openxmlformats.org/officeDocument/2006/customXml" ds:itemID="{67CDF040-F7D8-4E33-984D-CE03F277D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Investitii 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Cretu Monica Verona (E-Distributie Dobrogea)</dc:creator>
  <cp:lastModifiedBy>Cretu Monica Verona (E-Distributie Dobrogea)</cp:lastModifiedBy>
  <dcterms:created xsi:type="dcterms:W3CDTF">2017-10-27T17:26:40Z</dcterms:created>
  <dcterms:modified xsi:type="dcterms:W3CDTF">2017-10-27T17:29:24Z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0x010100A1B81FF95DCBCA4CA67C1EF04585FF7F</vt:lpwstr>
  </property>
  <property fmtid="{D5CDD505-2E9C-101B-9397-08002B2CF9AE}" pid="3" name="Order">
    <vt:r8>14354100</vt:r8>
  </property>
</Properties>
</file>